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trlProps/ctrlProp2.xml" ContentType="application/vnd.ms-excel.controlproperties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60" windowWidth="20265" windowHeight="8580"/>
  </bookViews>
  <sheets>
    <sheet name="Markowitz" sheetId="8" r:id="rId1"/>
    <sheet name="Tobin" sheetId="9" r:id="rId2"/>
  </sheets>
  <calcPr calcId="144525"/>
</workbook>
</file>

<file path=xl/calcChain.xml><?xml version="1.0" encoding="utf-8"?>
<calcChain xmlns="http://schemas.openxmlformats.org/spreadsheetml/2006/main">
  <c r="L6" i="8" l="1"/>
  <c r="L5" i="8" s="1"/>
  <c r="E8" i="9" l="1"/>
  <c r="E9" i="9"/>
  <c r="E10" i="9"/>
  <c r="E11" i="9"/>
  <c r="E12" i="9" s="1"/>
  <c r="E13" i="9" s="1"/>
  <c r="E14" i="9" s="1"/>
  <c r="E15" i="9" s="1"/>
  <c r="E16" i="9" s="1"/>
  <c r="E17" i="9" s="1"/>
  <c r="E18" i="9" s="1"/>
  <c r="E19" i="9" s="1"/>
  <c r="E20" i="9" s="1"/>
  <c r="E21" i="9" s="1"/>
  <c r="E22" i="9" s="1"/>
  <c r="E23" i="9" s="1"/>
  <c r="E24" i="9" s="1"/>
  <c r="E25" i="9" s="1"/>
  <c r="E26" i="9" s="1"/>
  <c r="E27" i="9" s="1"/>
  <c r="E28" i="9" s="1"/>
  <c r="E29" i="9" s="1"/>
  <c r="E30" i="9" s="1"/>
  <c r="E31" i="9" s="1"/>
  <c r="E32" i="9" s="1"/>
  <c r="E33" i="9" s="1"/>
  <c r="E34" i="9" s="1"/>
  <c r="E35" i="9" s="1"/>
  <c r="E36" i="9" s="1"/>
  <c r="E37" i="9" s="1"/>
  <c r="E38" i="9" s="1"/>
  <c r="E39" i="9" s="1"/>
  <c r="E40" i="9" s="1"/>
  <c r="E41" i="9" s="1"/>
  <c r="E42" i="9" s="1"/>
  <c r="E43" i="9" s="1"/>
  <c r="E44" i="9" s="1"/>
  <c r="E45" i="9" s="1"/>
  <c r="E46" i="9" s="1"/>
  <c r="E47" i="9" s="1"/>
  <c r="E48" i="9" s="1"/>
  <c r="E49" i="9" s="1"/>
  <c r="E50" i="9" s="1"/>
  <c r="E51" i="9" s="1"/>
  <c r="E52" i="9" s="1"/>
  <c r="E53" i="9" s="1"/>
  <c r="E54" i="9" s="1"/>
  <c r="E55" i="9" s="1"/>
  <c r="E56" i="9" s="1"/>
  <c r="E57" i="9" s="1"/>
  <c r="E58" i="9" s="1"/>
  <c r="E59" i="9" s="1"/>
  <c r="E60" i="9" s="1"/>
  <c r="E61" i="9" s="1"/>
  <c r="E62" i="9" s="1"/>
  <c r="E63" i="9" s="1"/>
  <c r="E64" i="9" s="1"/>
  <c r="E65" i="9" s="1"/>
  <c r="E66" i="9" s="1"/>
  <c r="E7" i="9"/>
  <c r="W6" i="9"/>
  <c r="W5" i="9"/>
  <c r="B28" i="9"/>
  <c r="B29" i="9" s="1"/>
  <c r="B30" i="9" s="1"/>
  <c r="C27" i="9"/>
  <c r="F27" i="9" s="1"/>
  <c r="B27" i="9"/>
  <c r="C26" i="9"/>
  <c r="B25" i="9"/>
  <c r="N6" i="9"/>
  <c r="N5" i="9" s="1"/>
  <c r="Q6" i="9" s="1"/>
  <c r="B27" i="8"/>
  <c r="C27" i="8" s="1"/>
  <c r="D27" i="8" s="1"/>
  <c r="C26" i="8"/>
  <c r="B25" i="8"/>
  <c r="B28" i="8" l="1"/>
  <c r="B29" i="8" s="1"/>
  <c r="B30" i="8" s="1"/>
  <c r="S6" i="9"/>
  <c r="U6" i="9" s="1"/>
  <c r="G26" i="9"/>
  <c r="C30" i="9"/>
  <c r="G30" i="9" s="1"/>
  <c r="F26" i="9"/>
  <c r="C29" i="9"/>
  <c r="F29" i="9" s="1"/>
  <c r="F30" i="9"/>
  <c r="B24" i="9"/>
  <c r="C25" i="9"/>
  <c r="G25" i="9" s="1"/>
  <c r="G27" i="9"/>
  <c r="C28" i="9"/>
  <c r="F28" i="9" s="1"/>
  <c r="B31" i="9"/>
  <c r="E26" i="8"/>
  <c r="C30" i="8"/>
  <c r="E30" i="8" s="1"/>
  <c r="D26" i="8"/>
  <c r="E29" i="8"/>
  <c r="C29" i="8"/>
  <c r="D29" i="8" s="1"/>
  <c r="D30" i="8"/>
  <c r="B24" i="8"/>
  <c r="C25" i="8"/>
  <c r="E25" i="8" s="1"/>
  <c r="E27" i="8"/>
  <c r="C28" i="8"/>
  <c r="D28" i="8" s="1"/>
  <c r="B31" i="8"/>
  <c r="D7" i="9" l="1"/>
  <c r="D11" i="9"/>
  <c r="D15" i="9"/>
  <c r="D19" i="9"/>
  <c r="D23" i="9"/>
  <c r="D27" i="9"/>
  <c r="D31" i="9"/>
  <c r="D35" i="9"/>
  <c r="D39" i="9"/>
  <c r="D43" i="9"/>
  <c r="D47" i="9"/>
  <c r="D51" i="9"/>
  <c r="D55" i="9"/>
  <c r="D59" i="9"/>
  <c r="D63" i="9"/>
  <c r="D6" i="9"/>
  <c r="D8" i="9"/>
  <c r="D12" i="9"/>
  <c r="D16" i="9"/>
  <c r="D20" i="9"/>
  <c r="D24" i="9"/>
  <c r="D28" i="9"/>
  <c r="D32" i="9"/>
  <c r="D36" i="9"/>
  <c r="D40" i="9"/>
  <c r="D44" i="9"/>
  <c r="D48" i="9"/>
  <c r="D52" i="9"/>
  <c r="D56" i="9"/>
  <c r="D60" i="9"/>
  <c r="D64" i="9"/>
  <c r="D9" i="9"/>
  <c r="D13" i="9"/>
  <c r="D17" i="9"/>
  <c r="D21" i="9"/>
  <c r="D25" i="9"/>
  <c r="D29" i="9"/>
  <c r="D33" i="9"/>
  <c r="D37" i="9"/>
  <c r="D41" i="9"/>
  <c r="D45" i="9"/>
  <c r="D49" i="9"/>
  <c r="D53" i="9"/>
  <c r="D57" i="9"/>
  <c r="D61" i="9"/>
  <c r="D65" i="9"/>
  <c r="D10" i="9"/>
  <c r="D14" i="9"/>
  <c r="D18" i="9"/>
  <c r="D22" i="9"/>
  <c r="D26" i="9"/>
  <c r="D30" i="9"/>
  <c r="D34" i="9"/>
  <c r="D38" i="9"/>
  <c r="D42" i="9"/>
  <c r="D46" i="9"/>
  <c r="D50" i="9"/>
  <c r="D54" i="9"/>
  <c r="D58" i="9"/>
  <c r="D62" i="9"/>
  <c r="D66" i="9"/>
  <c r="F25" i="9"/>
  <c r="B32" i="9"/>
  <c r="C31" i="9"/>
  <c r="G31" i="9" s="1"/>
  <c r="G28" i="9"/>
  <c r="G29" i="9"/>
  <c r="C24" i="9"/>
  <c r="F24" i="9" s="1"/>
  <c r="B23" i="9"/>
  <c r="B32" i="8"/>
  <c r="C31" i="8"/>
  <c r="E31" i="8" s="1"/>
  <c r="E28" i="8"/>
  <c r="C24" i="8"/>
  <c r="D24" i="8" s="1"/>
  <c r="B23" i="8"/>
  <c r="D25" i="8"/>
  <c r="G24" i="9" l="1"/>
  <c r="F31" i="9"/>
  <c r="C23" i="9"/>
  <c r="G23" i="9" s="1"/>
  <c r="B22" i="9"/>
  <c r="C32" i="9"/>
  <c r="F32" i="9" s="1"/>
  <c r="B33" i="9"/>
  <c r="E24" i="8"/>
  <c r="D31" i="8"/>
  <c r="C32" i="8"/>
  <c r="D32" i="8" s="1"/>
  <c r="B33" i="8"/>
  <c r="C23" i="8"/>
  <c r="E23" i="8" s="1"/>
  <c r="B22" i="8"/>
  <c r="C33" i="9" l="1"/>
  <c r="G33" i="9" s="1"/>
  <c r="B34" i="9"/>
  <c r="C22" i="9"/>
  <c r="F22" i="9" s="1"/>
  <c r="B21" i="9"/>
  <c r="G32" i="9"/>
  <c r="F23" i="9"/>
  <c r="D23" i="8"/>
  <c r="E32" i="8"/>
  <c r="D33" i="8"/>
  <c r="C33" i="8"/>
  <c r="E33" i="8" s="1"/>
  <c r="B34" i="8"/>
  <c r="E22" i="8"/>
  <c r="C22" i="8"/>
  <c r="D22" i="8" s="1"/>
  <c r="B21" i="8"/>
  <c r="C21" i="9" l="1"/>
  <c r="F21" i="9" s="1"/>
  <c r="B20" i="9"/>
  <c r="G21" i="9"/>
  <c r="B35" i="9"/>
  <c r="C34" i="9"/>
  <c r="G34" i="9" s="1"/>
  <c r="G22" i="9"/>
  <c r="F33" i="9"/>
  <c r="C21" i="8"/>
  <c r="D21" i="8" s="1"/>
  <c r="B20" i="8"/>
  <c r="E21" i="8"/>
  <c r="B35" i="8"/>
  <c r="C34" i="8"/>
  <c r="E34" i="8" s="1"/>
  <c r="D34" i="8" l="1"/>
  <c r="F34" i="9"/>
  <c r="C20" i="9"/>
  <c r="F20" i="9" s="1"/>
  <c r="B19" i="9"/>
  <c r="G35" i="9"/>
  <c r="B36" i="9"/>
  <c r="C35" i="9"/>
  <c r="F35" i="9" s="1"/>
  <c r="C20" i="8"/>
  <c r="D20" i="8" s="1"/>
  <c r="B19" i="8"/>
  <c r="B36" i="8"/>
  <c r="C35" i="8"/>
  <c r="E35" i="8" s="1"/>
  <c r="C36" i="9" l="1"/>
  <c r="G36" i="9" s="1"/>
  <c r="F36" i="9"/>
  <c r="B37" i="9"/>
  <c r="G20" i="9"/>
  <c r="C19" i="9"/>
  <c r="G19" i="9" s="1"/>
  <c r="B18" i="9"/>
  <c r="C19" i="8"/>
  <c r="D19" i="8" s="1"/>
  <c r="B18" i="8"/>
  <c r="D35" i="8"/>
  <c r="C36" i="8"/>
  <c r="D36" i="8" s="1"/>
  <c r="B37" i="8"/>
  <c r="E20" i="8"/>
  <c r="C18" i="9" l="1"/>
  <c r="F18" i="9" s="1"/>
  <c r="B17" i="9"/>
  <c r="C37" i="9"/>
  <c r="G37" i="9" s="1"/>
  <c r="B38" i="9"/>
  <c r="F19" i="9"/>
  <c r="C37" i="8"/>
  <c r="E37" i="8" s="1"/>
  <c r="B38" i="8"/>
  <c r="C18" i="8"/>
  <c r="D18" i="8" s="1"/>
  <c r="B17" i="8"/>
  <c r="E36" i="8"/>
  <c r="E19" i="8"/>
  <c r="B39" i="9" l="1"/>
  <c r="C38" i="9"/>
  <c r="G38" i="9" s="1"/>
  <c r="C17" i="9"/>
  <c r="F17" i="9" s="1"/>
  <c r="B16" i="9"/>
  <c r="F37" i="9"/>
  <c r="G18" i="9"/>
  <c r="C17" i="8"/>
  <c r="D17" i="8" s="1"/>
  <c r="B16" i="8"/>
  <c r="E17" i="8"/>
  <c r="B39" i="8"/>
  <c r="C38" i="8"/>
  <c r="E38" i="8" s="1"/>
  <c r="E18" i="8"/>
  <c r="D37" i="8"/>
  <c r="G17" i="9" l="1"/>
  <c r="C16" i="9"/>
  <c r="F16" i="9" s="1"/>
  <c r="B15" i="9"/>
  <c r="F38" i="9"/>
  <c r="B40" i="9"/>
  <c r="C39" i="9"/>
  <c r="G39" i="9" s="1"/>
  <c r="D38" i="8"/>
  <c r="C16" i="8"/>
  <c r="D16" i="8" s="1"/>
  <c r="B15" i="8"/>
  <c r="B40" i="8"/>
  <c r="C39" i="8"/>
  <c r="D39" i="8" s="1"/>
  <c r="F39" i="9" l="1"/>
  <c r="C15" i="9"/>
  <c r="F15" i="9" s="1"/>
  <c r="B14" i="9"/>
  <c r="G15" i="9"/>
  <c r="C40" i="9"/>
  <c r="G40" i="9" s="1"/>
  <c r="B41" i="9"/>
  <c r="F40" i="9"/>
  <c r="G16" i="9"/>
  <c r="C40" i="8"/>
  <c r="E40" i="8" s="1"/>
  <c r="B41" i="8"/>
  <c r="D40" i="8"/>
  <c r="E16" i="8"/>
  <c r="E39" i="8"/>
  <c r="C15" i="8"/>
  <c r="E15" i="8" s="1"/>
  <c r="B14" i="8"/>
  <c r="D15" i="8" l="1"/>
  <c r="B42" i="9"/>
  <c r="C41" i="9"/>
  <c r="G41" i="9" s="1"/>
  <c r="C14" i="9"/>
  <c r="F14" i="9" s="1"/>
  <c r="B13" i="9"/>
  <c r="C41" i="8"/>
  <c r="E41" i="8" s="1"/>
  <c r="B42" i="8"/>
  <c r="C14" i="8"/>
  <c r="D14" i="8" s="1"/>
  <c r="B13" i="8"/>
  <c r="C13" i="9" l="1"/>
  <c r="F13" i="9" s="1"/>
  <c r="B12" i="9"/>
  <c r="G13" i="9"/>
  <c r="B43" i="9"/>
  <c r="C42" i="9"/>
  <c r="G42" i="9" s="1"/>
  <c r="G14" i="9"/>
  <c r="F41" i="9"/>
  <c r="C13" i="8"/>
  <c r="D13" i="8" s="1"/>
  <c r="B12" i="8"/>
  <c r="E13" i="8"/>
  <c r="B43" i="8"/>
  <c r="C42" i="8"/>
  <c r="E42" i="8" s="1"/>
  <c r="E14" i="8"/>
  <c r="D41" i="8"/>
  <c r="F42" i="9" l="1"/>
  <c r="F12" i="9"/>
  <c r="G12" i="9"/>
  <c r="B11" i="9"/>
  <c r="C12" i="9"/>
  <c r="G43" i="9"/>
  <c r="B44" i="9"/>
  <c r="F43" i="9"/>
  <c r="C43" i="9"/>
  <c r="D42" i="8"/>
  <c r="C12" i="8"/>
  <c r="D12" i="8" s="1"/>
  <c r="B11" i="8"/>
  <c r="B44" i="8"/>
  <c r="C43" i="8"/>
  <c r="E43" i="8" s="1"/>
  <c r="D43" i="8" l="1"/>
  <c r="C11" i="9"/>
  <c r="F11" i="9" s="1"/>
  <c r="B10" i="9"/>
  <c r="G11" i="9"/>
  <c r="C44" i="9"/>
  <c r="G44" i="9" s="1"/>
  <c r="B45" i="9"/>
  <c r="C44" i="8"/>
  <c r="E44" i="8" s="1"/>
  <c r="B45" i="8"/>
  <c r="E12" i="8"/>
  <c r="C11" i="8"/>
  <c r="E11" i="8" s="1"/>
  <c r="B10" i="8"/>
  <c r="B46" i="9" l="1"/>
  <c r="C45" i="9"/>
  <c r="G45" i="9" s="1"/>
  <c r="C10" i="9"/>
  <c r="F10" i="9" s="1"/>
  <c r="B9" i="9"/>
  <c r="F44" i="9"/>
  <c r="C10" i="8"/>
  <c r="D10" i="8" s="1"/>
  <c r="B9" i="8"/>
  <c r="B46" i="8"/>
  <c r="C45" i="8"/>
  <c r="E45" i="8" s="1"/>
  <c r="D11" i="8"/>
  <c r="D44" i="8"/>
  <c r="C9" i="9" l="1"/>
  <c r="F9" i="9" s="1"/>
  <c r="B8" i="9"/>
  <c r="G9" i="9"/>
  <c r="C46" i="9"/>
  <c r="G46" i="9" s="1"/>
  <c r="B47" i="9"/>
  <c r="G10" i="9"/>
  <c r="F45" i="9"/>
  <c r="C9" i="8"/>
  <c r="D9" i="8" s="1"/>
  <c r="B8" i="8"/>
  <c r="E9" i="8"/>
  <c r="C46" i="8"/>
  <c r="E46" i="8" s="1"/>
  <c r="B47" i="8"/>
  <c r="D45" i="8"/>
  <c r="E10" i="8"/>
  <c r="B48" i="9" l="1"/>
  <c r="C47" i="9"/>
  <c r="G47" i="9" s="1"/>
  <c r="C8" i="9"/>
  <c r="F8" i="9" s="1"/>
  <c r="B7" i="9"/>
  <c r="F46" i="9"/>
  <c r="B48" i="8"/>
  <c r="C47" i="8"/>
  <c r="E47" i="8" s="1"/>
  <c r="C8" i="8"/>
  <c r="D8" i="8" s="1"/>
  <c r="B7" i="8"/>
  <c r="B6" i="8" s="1"/>
  <c r="D46" i="8"/>
  <c r="C6" i="8" l="1"/>
  <c r="E6" i="8"/>
  <c r="D6" i="8"/>
  <c r="C7" i="9"/>
  <c r="F7" i="9" s="1"/>
  <c r="B6" i="9"/>
  <c r="C48" i="9"/>
  <c r="G48" i="9" s="1"/>
  <c r="B49" i="9"/>
  <c r="G8" i="9"/>
  <c r="F47" i="9"/>
  <c r="C7" i="8"/>
  <c r="D7" i="8" s="1"/>
  <c r="C48" i="8"/>
  <c r="E48" i="8" s="1"/>
  <c r="B49" i="8"/>
  <c r="E8" i="8"/>
  <c r="D47" i="8"/>
  <c r="B50" i="9" l="1"/>
  <c r="C49" i="9"/>
  <c r="G49" i="9" s="1"/>
  <c r="C6" i="9"/>
  <c r="G6" i="9" s="1"/>
  <c r="F48" i="9"/>
  <c r="G7" i="9"/>
  <c r="B50" i="8"/>
  <c r="C49" i="8"/>
  <c r="E49" i="8" s="1"/>
  <c r="D48" i="8"/>
  <c r="E7" i="8"/>
  <c r="C50" i="9" l="1"/>
  <c r="G50" i="9" s="1"/>
  <c r="B51" i="9"/>
  <c r="F6" i="9"/>
  <c r="F49" i="9"/>
  <c r="C50" i="8"/>
  <c r="E50" i="8" s="1"/>
  <c r="B51" i="8"/>
  <c r="D49" i="8"/>
  <c r="B52" i="9" l="1"/>
  <c r="C51" i="9"/>
  <c r="G51" i="9" s="1"/>
  <c r="F50" i="9"/>
  <c r="B52" i="8"/>
  <c r="C51" i="8"/>
  <c r="E51" i="8" s="1"/>
  <c r="D50" i="8"/>
  <c r="C52" i="9" l="1"/>
  <c r="G52" i="9" s="1"/>
  <c r="B53" i="9"/>
  <c r="F51" i="9"/>
  <c r="C52" i="8"/>
  <c r="E52" i="8" s="1"/>
  <c r="B53" i="8"/>
  <c r="D51" i="8"/>
  <c r="B54" i="9" l="1"/>
  <c r="C53" i="9"/>
  <c r="G53" i="9" s="1"/>
  <c r="F52" i="9"/>
  <c r="B54" i="8"/>
  <c r="C53" i="8"/>
  <c r="E53" i="8" s="1"/>
  <c r="D52" i="8"/>
  <c r="C54" i="9" l="1"/>
  <c r="G54" i="9" s="1"/>
  <c r="B55" i="9"/>
  <c r="F53" i="9"/>
  <c r="C54" i="8"/>
  <c r="E54" i="8" s="1"/>
  <c r="B55" i="8"/>
  <c r="D53" i="8"/>
  <c r="B56" i="9" l="1"/>
  <c r="C55" i="9"/>
  <c r="G55" i="9" s="1"/>
  <c r="F54" i="9"/>
  <c r="B56" i="8"/>
  <c r="C55" i="8"/>
  <c r="E55" i="8" s="1"/>
  <c r="D54" i="8"/>
  <c r="C56" i="9" l="1"/>
  <c r="G56" i="9" s="1"/>
  <c r="B57" i="9"/>
  <c r="F55" i="9"/>
  <c r="C56" i="8"/>
  <c r="E56" i="8" s="1"/>
  <c r="B57" i="8"/>
  <c r="D55" i="8"/>
  <c r="B58" i="9" l="1"/>
  <c r="C57" i="9"/>
  <c r="G57" i="9" s="1"/>
  <c r="F56" i="9"/>
  <c r="B58" i="8"/>
  <c r="C57" i="8"/>
  <c r="E57" i="8" s="1"/>
  <c r="D56" i="8"/>
  <c r="C58" i="9" l="1"/>
  <c r="G58" i="9" s="1"/>
  <c r="B59" i="9"/>
  <c r="F57" i="9"/>
  <c r="C58" i="8"/>
  <c r="E58" i="8" s="1"/>
  <c r="B59" i="8"/>
  <c r="D57" i="8"/>
  <c r="B60" i="9" l="1"/>
  <c r="C59" i="9"/>
  <c r="G59" i="9" s="1"/>
  <c r="F58" i="9"/>
  <c r="B60" i="8"/>
  <c r="C59" i="8"/>
  <c r="E59" i="8" s="1"/>
  <c r="D58" i="8"/>
  <c r="C60" i="9" l="1"/>
  <c r="G60" i="9" s="1"/>
  <c r="B61" i="9"/>
  <c r="F59" i="9"/>
  <c r="C60" i="8"/>
  <c r="E60" i="8" s="1"/>
  <c r="B61" i="8"/>
  <c r="D59" i="8"/>
  <c r="B62" i="9" l="1"/>
  <c r="C61" i="9"/>
  <c r="G61" i="9" s="1"/>
  <c r="F60" i="9"/>
  <c r="B62" i="8"/>
  <c r="C61" i="8"/>
  <c r="E61" i="8" s="1"/>
  <c r="D60" i="8"/>
  <c r="C62" i="9" l="1"/>
  <c r="G62" i="9" s="1"/>
  <c r="B63" i="9"/>
  <c r="F61" i="9"/>
  <c r="C62" i="8"/>
  <c r="E62" i="8" s="1"/>
  <c r="B63" i="8"/>
  <c r="D61" i="8"/>
  <c r="C63" i="9" l="1"/>
  <c r="G63" i="9" s="1"/>
  <c r="B64" i="9"/>
  <c r="F62" i="9"/>
  <c r="B64" i="8"/>
  <c r="C63" i="8"/>
  <c r="E63" i="8" s="1"/>
  <c r="D62" i="8"/>
  <c r="C64" i="9" l="1"/>
  <c r="G64" i="9" s="1"/>
  <c r="B65" i="9"/>
  <c r="F63" i="9"/>
  <c r="C64" i="8"/>
  <c r="E64" i="8" s="1"/>
  <c r="B65" i="8"/>
  <c r="D63" i="8"/>
  <c r="B66" i="9" l="1"/>
  <c r="C65" i="9"/>
  <c r="G65" i="9" s="1"/>
  <c r="F64" i="9"/>
  <c r="B66" i="8"/>
  <c r="C65" i="8"/>
  <c r="E65" i="8" s="1"/>
  <c r="D64" i="8"/>
  <c r="C66" i="9" l="1"/>
  <c r="G66" i="9" s="1"/>
  <c r="F65" i="9"/>
  <c r="C66" i="8"/>
  <c r="E66" i="8" s="1"/>
  <c r="D65" i="8"/>
  <c r="F66" i="9" l="1"/>
  <c r="D66" i="8"/>
</calcChain>
</file>

<file path=xl/sharedStrings.xml><?xml version="1.0" encoding="utf-8"?>
<sst xmlns="http://schemas.openxmlformats.org/spreadsheetml/2006/main" count="39" uniqueCount="24">
  <si>
    <t>rho:</t>
  </si>
  <si>
    <t>x_A</t>
  </si>
  <si>
    <t>x_B</t>
  </si>
  <si>
    <t>E(r_P)</t>
  </si>
  <si>
    <t>Sig(r_P)</t>
  </si>
  <si>
    <t>E(r_A) =</t>
  </si>
  <si>
    <t>E(r_B) =</t>
  </si>
  <si>
    <t>Sig(r_A)</t>
  </si>
  <si>
    <t>Sig(r_B)</t>
  </si>
  <si>
    <t>Cov(r_A,r_B) =</t>
  </si>
  <si>
    <t>Tobin Portfolio</t>
  </si>
  <si>
    <t>x_B,M =</t>
  </si>
  <si>
    <t>x_A,M =</t>
  </si>
  <si>
    <t>r_f =</t>
  </si>
  <si>
    <t>E(r_TP)</t>
  </si>
  <si>
    <t>Sig(r_TP)</t>
  </si>
  <si>
    <t>SR_M =</t>
  </si>
  <si>
    <t>RP_B =</t>
  </si>
  <si>
    <t>RP_A =</t>
  </si>
  <si>
    <t>Mehr Infos unter:</t>
  </si>
  <si>
    <t>http://www.bwz-nachhilfe.com/</t>
  </si>
  <si>
    <t>E-Mail:</t>
  </si>
  <si>
    <t>info@bwz-nachhilfe.com</t>
  </si>
  <si>
    <t>Facebook/BWZ Nachhilfe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</si>
</sst>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0.000"/>
    <numFmt numFmtId="165" formatCode="_(* #,##0.0000_);_(* \(#,##0.000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6"/>
      <color theme="1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50">
    <xf numFmtId="0" fontId="0" fillId="0" borderId="0" xfId="0"/>
    <xf numFmtId="0" fontId="0" fillId="0" borderId="0" xfId="0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0" fontId="0" fillId="4" borderId="1" xfId="0" applyFill="1" applyBorder="1"/>
    <xf numFmtId="0" fontId="0" fillId="3" borderId="2" xfId="0" applyFill="1" applyBorder="1"/>
    <xf numFmtId="0" fontId="0" fillId="3" borderId="3" xfId="0" applyFill="1" applyBorder="1"/>
    <xf numFmtId="0" fontId="0" fillId="5" borderId="2" xfId="0" applyFill="1" applyBorder="1"/>
    <xf numFmtId="0" fontId="0" fillId="5" borderId="3" xfId="0" applyFill="1" applyBorder="1"/>
    <xf numFmtId="0" fontId="0" fillId="5" borderId="4" xfId="0" applyFill="1" applyBorder="1"/>
    <xf numFmtId="0" fontId="0" fillId="5" borderId="5" xfId="0" applyFill="1" applyBorder="1"/>
    <xf numFmtId="0" fontId="0" fillId="5" borderId="6" xfId="0" applyFill="1" applyBorder="1"/>
    <xf numFmtId="0" fontId="0" fillId="5" borderId="7" xfId="0" applyFill="1" applyBorder="1"/>
    <xf numFmtId="0" fontId="0" fillId="0" borderId="0" xfId="0" applyFill="1" applyBorder="1"/>
    <xf numFmtId="0" fontId="0" fillId="0" borderId="0" xfId="0" quotePrefix="1"/>
    <xf numFmtId="0" fontId="0" fillId="7" borderId="2" xfId="0" applyFill="1" applyBorder="1"/>
    <xf numFmtId="0" fontId="3" fillId="8" borderId="8" xfId="0" applyFont="1" applyFill="1" applyBorder="1"/>
    <xf numFmtId="0" fontId="2" fillId="6" borderId="2" xfId="0" applyFont="1" applyFill="1" applyBorder="1"/>
    <xf numFmtId="0" fontId="2" fillId="6" borderId="6" xfId="0" applyFont="1" applyFill="1" applyBorder="1"/>
    <xf numFmtId="0" fontId="2" fillId="6" borderId="8" xfId="0" applyFont="1" applyFill="1" applyBorder="1"/>
    <xf numFmtId="0" fontId="0" fillId="3" borderId="10" xfId="0" applyFill="1" applyBorder="1"/>
    <xf numFmtId="0" fontId="3" fillId="7" borderId="2" xfId="0" applyFont="1" applyFill="1" applyBorder="1"/>
    <xf numFmtId="0" fontId="0" fillId="7" borderId="10" xfId="0" applyFill="1" applyBorder="1"/>
    <xf numFmtId="0" fontId="0" fillId="7" borderId="11" xfId="0" applyFill="1" applyBorder="1"/>
    <xf numFmtId="0" fontId="0" fillId="8" borderId="9" xfId="0" applyFill="1" applyBorder="1"/>
    <xf numFmtId="0" fontId="0" fillId="4" borderId="9" xfId="0" applyFill="1" applyBorder="1"/>
    <xf numFmtId="0" fontId="0" fillId="8" borderId="8" xfId="0" applyFill="1" applyBorder="1"/>
    <xf numFmtId="0" fontId="0" fillId="7" borderId="12" xfId="0" applyFill="1" applyBorder="1"/>
    <xf numFmtId="0" fontId="0" fillId="7" borderId="16" xfId="0" applyFill="1" applyBorder="1"/>
    <xf numFmtId="0" fontId="0" fillId="7" borderId="17" xfId="0" applyFill="1" applyBorder="1"/>
    <xf numFmtId="0" fontId="0" fillId="7" borderId="19" xfId="0" applyFill="1" applyBorder="1"/>
    <xf numFmtId="0" fontId="0" fillId="7" borderId="20" xfId="0" applyFill="1" applyBorder="1"/>
    <xf numFmtId="43" fontId="0" fillId="0" borderId="0" xfId="0" applyNumberFormat="1" applyFill="1" applyBorder="1"/>
    <xf numFmtId="0" fontId="0" fillId="10" borderId="0" xfId="0" applyFill="1"/>
    <xf numFmtId="0" fontId="2" fillId="10" borderId="0" xfId="0" applyFont="1" applyFill="1"/>
    <xf numFmtId="0" fontId="5" fillId="10" borderId="0" xfId="3" applyFont="1" applyFill="1"/>
    <xf numFmtId="9" fontId="2" fillId="6" borderId="3" xfId="0" applyNumberFormat="1" applyFont="1" applyFill="1" applyBorder="1" applyProtection="1">
      <protection locked="0"/>
    </xf>
    <xf numFmtId="9" fontId="2" fillId="6" borderId="7" xfId="0" applyNumberFormat="1" applyFont="1" applyFill="1" applyBorder="1" applyProtection="1">
      <protection locked="0"/>
    </xf>
    <xf numFmtId="0" fontId="2" fillId="6" borderId="9" xfId="0" applyFont="1" applyFill="1" applyBorder="1" applyProtection="1">
      <protection locked="0"/>
    </xf>
    <xf numFmtId="164" fontId="3" fillId="8" borderId="9" xfId="0" applyNumberFormat="1" applyFont="1" applyFill="1" applyBorder="1" applyProtection="1">
      <protection locked="0"/>
    </xf>
    <xf numFmtId="0" fontId="0" fillId="9" borderId="1" xfId="0" applyFill="1" applyBorder="1" applyProtection="1">
      <protection locked="0"/>
    </xf>
    <xf numFmtId="0" fontId="0" fillId="7" borderId="14" xfId="0" applyFill="1" applyBorder="1" applyProtection="1">
      <protection locked="0"/>
    </xf>
    <xf numFmtId="9" fontId="0" fillId="7" borderId="3" xfId="0" applyNumberFormat="1" applyFill="1" applyBorder="1" applyProtection="1">
      <protection locked="0"/>
    </xf>
    <xf numFmtId="9" fontId="0" fillId="7" borderId="7" xfId="1" applyFont="1" applyFill="1" applyBorder="1" applyProtection="1">
      <protection locked="0"/>
    </xf>
    <xf numFmtId="165" fontId="0" fillId="7" borderId="15" xfId="2" applyNumberFormat="1" applyFont="1" applyFill="1" applyBorder="1" applyProtection="1">
      <protection locked="0"/>
    </xf>
    <xf numFmtId="9" fontId="0" fillId="7" borderId="18" xfId="0" applyNumberFormat="1" applyFill="1" applyBorder="1" applyProtection="1">
      <protection locked="0"/>
    </xf>
    <xf numFmtId="0" fontId="0" fillId="7" borderId="15" xfId="0" applyFill="1" applyBorder="1" applyProtection="1">
      <protection locked="0"/>
    </xf>
    <xf numFmtId="0" fontId="0" fillId="7" borderId="13" xfId="0" applyFill="1" applyBorder="1" applyProtection="1">
      <protection locked="0"/>
    </xf>
  </cellXfs>
  <cellStyles count="4">
    <cellStyle name="Comma" xfId="2" builtinId="3"/>
    <cellStyle name="Hyperlink" xfId="3" builtinId="8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6685344308904827E-2"/>
          <c:y val="0.2139162849250219"/>
          <c:w val="0.93353378094852912"/>
          <c:h val="0.71833673712091739"/>
        </c:manualLayout>
      </c:layout>
      <c:scatterChart>
        <c:scatterStyle val="smoothMarker"/>
        <c:varyColors val="0"/>
        <c:ser>
          <c:idx val="0"/>
          <c:order val="0"/>
          <c:tx>
            <c:v>Ohne Leerverkauf</c:v>
          </c:tx>
          <c:xVal>
            <c:numRef>
              <c:f>Markowitz!$E$26:$E$46</c:f>
              <c:numCache>
                <c:formatCode>General</c:formatCode>
                <c:ptCount val="21"/>
                <c:pt idx="0">
                  <c:v>0.42</c:v>
                </c:pt>
                <c:pt idx="1">
                  <c:v>0.40435225979336381</c:v>
                </c:pt>
                <c:pt idx="2">
                  <c:v>0.38892544272649482</c:v>
                </c:pt>
                <c:pt idx="3">
                  <c:v>0.37374690634171137</c:v>
                </c:pt>
                <c:pt idx="4">
                  <c:v>0.35884815730333636</c:v>
                </c:pt>
                <c:pt idx="5">
                  <c:v>0.34426552252585502</c:v>
                </c:pt>
                <c:pt idx="6">
                  <c:v>0.33004090655553586</c:v>
                </c:pt>
                <c:pt idx="7">
                  <c:v>0.3162226272738875</c:v>
                </c:pt>
                <c:pt idx="8">
                  <c:v>0.30286630713897511</c:v>
                </c:pt>
                <c:pt idx="9">
                  <c:v>0.2900357736555958</c:v>
                </c:pt>
                <c:pt idx="10">
                  <c:v>0.27780388766178199</c:v>
                </c:pt>
                <c:pt idx="11">
                  <c:v>0.26625316899522528</c:v>
                </c:pt>
                <c:pt idx="12">
                  <c:v>0.25547602627252519</c:v>
                </c:pt>
                <c:pt idx="13">
                  <c:v>0.24557432683405647</c:v>
                </c:pt>
                <c:pt idx="14">
                  <c:v>0.23665798106127753</c:v>
                </c:pt>
                <c:pt idx="15">
                  <c:v>0.22884219453588533</c:v>
                </c:pt>
                <c:pt idx="16">
                  <c:v>0.22224311012942558</c:v>
                </c:pt>
                <c:pt idx="17">
                  <c:v>0.21697177235760412</c:v>
                </c:pt>
                <c:pt idx="18">
                  <c:v>0.21312672286693657</c:v>
                </c:pt>
                <c:pt idx="19">
                  <c:v>0.21078602894878964</c:v>
                </c:pt>
                <c:pt idx="20">
                  <c:v>0.21000000000000002</c:v>
                </c:pt>
              </c:numCache>
            </c:numRef>
          </c:xVal>
          <c:yVal>
            <c:numRef>
              <c:f>Markowitz!$D$26:$D$46</c:f>
              <c:numCache>
                <c:formatCode>General</c:formatCode>
                <c:ptCount val="21"/>
                <c:pt idx="0">
                  <c:v>0.28000000000000003</c:v>
                </c:pt>
                <c:pt idx="1">
                  <c:v>0.27300000000000002</c:v>
                </c:pt>
                <c:pt idx="2">
                  <c:v>0.26600000000000007</c:v>
                </c:pt>
                <c:pt idx="3">
                  <c:v>0.25900000000000001</c:v>
                </c:pt>
                <c:pt idx="4">
                  <c:v>0.25200000000000006</c:v>
                </c:pt>
                <c:pt idx="5">
                  <c:v>0.24500000000000002</c:v>
                </c:pt>
                <c:pt idx="6">
                  <c:v>0.23800000000000002</c:v>
                </c:pt>
                <c:pt idx="7">
                  <c:v>0.23100000000000004</c:v>
                </c:pt>
                <c:pt idx="8">
                  <c:v>0.22400000000000003</c:v>
                </c:pt>
                <c:pt idx="9">
                  <c:v>0.21700000000000003</c:v>
                </c:pt>
                <c:pt idx="10">
                  <c:v>0.21000000000000002</c:v>
                </c:pt>
                <c:pt idx="11">
                  <c:v>0.20300000000000001</c:v>
                </c:pt>
                <c:pt idx="12">
                  <c:v>0.19600000000000001</c:v>
                </c:pt>
                <c:pt idx="13">
                  <c:v>0.189</c:v>
                </c:pt>
                <c:pt idx="14">
                  <c:v>0.182</c:v>
                </c:pt>
                <c:pt idx="15">
                  <c:v>0.17499999999999999</c:v>
                </c:pt>
                <c:pt idx="16">
                  <c:v>0.16799999999999998</c:v>
                </c:pt>
                <c:pt idx="17">
                  <c:v>0.16099999999999998</c:v>
                </c:pt>
                <c:pt idx="18">
                  <c:v>0.154</c:v>
                </c:pt>
                <c:pt idx="19">
                  <c:v>0.14699999999999999</c:v>
                </c:pt>
                <c:pt idx="20">
                  <c:v>0.14000000000000004</c:v>
                </c:pt>
              </c:numCache>
            </c:numRef>
          </c:yVal>
          <c:smooth val="1"/>
        </c:ser>
        <c:ser>
          <c:idx val="1"/>
          <c:order val="1"/>
          <c:tx>
            <c:v>Leerverkauf von Wertpapier A - kauf von Wertpapier B</c:v>
          </c:tx>
          <c:xVal>
            <c:numRef>
              <c:f>Markowitz!$E$6:$E$25</c:f>
              <c:numCache>
                <c:formatCode>General</c:formatCode>
                <c:ptCount val="20"/>
                <c:pt idx="0">
                  <c:v>0.75716576784743772</c:v>
                </c:pt>
                <c:pt idx="1">
                  <c:v>0.73970990935636383</c:v>
                </c:pt>
                <c:pt idx="2">
                  <c:v>0.72229010792063331</c:v>
                </c:pt>
                <c:pt idx="3">
                  <c:v>0.70490903668487603</c:v>
                </c:pt>
                <c:pt idx="4">
                  <c:v>0.68756963283728589</c:v>
                </c:pt>
                <c:pt idx="5">
                  <c:v>0.67027513007719453</c:v>
                </c:pt>
                <c:pt idx="6">
                  <c:v>0.65302909582958091</c:v>
                </c:pt>
                <c:pt idx="7">
                  <c:v>0.63583547400251261</c:v>
                </c:pt>
                <c:pt idx="8">
                  <c:v>0.61869863423156191</c:v>
                </c:pt>
                <c:pt idx="9">
                  <c:v>0.60162342873262498</c:v>
                </c:pt>
                <c:pt idx="10">
                  <c:v>0.5846152580971522</c:v>
                </c:pt>
                <c:pt idx="11">
                  <c:v>0.56768014761835728</c:v>
                </c:pt>
                <c:pt idx="12">
                  <c:v>0.550824836041368</c:v>
                </c:pt>
                <c:pt idx="13">
                  <c:v>0.53405687899323984</c:v>
                </c:pt>
                <c:pt idx="14">
                  <c:v>0.5173847697797066</c:v>
                </c:pt>
                <c:pt idx="15">
                  <c:v>0.50081808074389644</c:v>
                </c:pt>
                <c:pt idx="16">
                  <c:v>0.48436762897617336</c:v>
                </c:pt>
                <c:pt idx="17">
                  <c:v>0.46804567084847604</c:v>
                </c:pt>
                <c:pt idx="18">
                  <c:v>0.45186613061835029</c:v>
                </c:pt>
                <c:pt idx="19">
                  <c:v>0.43584486919086241</c:v>
                </c:pt>
              </c:numCache>
            </c:numRef>
          </c:xVal>
          <c:yVal>
            <c:numRef>
              <c:f>Markowitz!$D$6:$D$25</c:f>
              <c:numCache>
                <c:formatCode>General</c:formatCode>
                <c:ptCount val="20"/>
                <c:pt idx="0">
                  <c:v>0.42000000000000004</c:v>
                </c:pt>
                <c:pt idx="1">
                  <c:v>0.41300000000000009</c:v>
                </c:pt>
                <c:pt idx="2">
                  <c:v>0.40600000000000008</c:v>
                </c:pt>
                <c:pt idx="3">
                  <c:v>0.39900000000000008</c:v>
                </c:pt>
                <c:pt idx="4">
                  <c:v>0.39200000000000007</c:v>
                </c:pt>
                <c:pt idx="5">
                  <c:v>0.38500000000000001</c:v>
                </c:pt>
                <c:pt idx="6">
                  <c:v>0.37800000000000006</c:v>
                </c:pt>
                <c:pt idx="7">
                  <c:v>0.371</c:v>
                </c:pt>
                <c:pt idx="8">
                  <c:v>0.36400000000000005</c:v>
                </c:pt>
                <c:pt idx="9">
                  <c:v>0.35699999999999998</c:v>
                </c:pt>
                <c:pt idx="10">
                  <c:v>0.35000000000000003</c:v>
                </c:pt>
                <c:pt idx="11">
                  <c:v>0.34300000000000003</c:v>
                </c:pt>
                <c:pt idx="12">
                  <c:v>0.33600000000000002</c:v>
                </c:pt>
                <c:pt idx="13">
                  <c:v>0.32900000000000007</c:v>
                </c:pt>
                <c:pt idx="14">
                  <c:v>0.32200000000000006</c:v>
                </c:pt>
                <c:pt idx="15">
                  <c:v>0.31500000000000006</c:v>
                </c:pt>
                <c:pt idx="16">
                  <c:v>0.308</c:v>
                </c:pt>
                <c:pt idx="17">
                  <c:v>0.30099999999999999</c:v>
                </c:pt>
                <c:pt idx="18">
                  <c:v>0.29400000000000004</c:v>
                </c:pt>
                <c:pt idx="19">
                  <c:v>0.28700000000000003</c:v>
                </c:pt>
              </c:numCache>
            </c:numRef>
          </c:yVal>
          <c:smooth val="1"/>
        </c:ser>
        <c:ser>
          <c:idx val="2"/>
          <c:order val="2"/>
          <c:tx>
            <c:v>Leerverkauf von Wertpapier B - kauf von Wertpapier A</c:v>
          </c:tx>
          <c:xVal>
            <c:numRef>
              <c:f>Markowitz!$E$47:$E$66</c:f>
              <c:numCache>
                <c:formatCode>General</c:formatCode>
                <c:ptCount val="20"/>
                <c:pt idx="0">
                  <c:v>0.21078602894878964</c:v>
                </c:pt>
                <c:pt idx="1">
                  <c:v>0.2131267228669366</c:v>
                </c:pt>
                <c:pt idx="2">
                  <c:v>0.2169717723576042</c:v>
                </c:pt>
                <c:pt idx="3">
                  <c:v>0.22224311012942566</c:v>
                </c:pt>
                <c:pt idx="4">
                  <c:v>0.22884219453588539</c:v>
                </c:pt>
                <c:pt idx="5">
                  <c:v>0.23665798106127761</c:v>
                </c:pt>
                <c:pt idx="6">
                  <c:v>0.24557432683405656</c:v>
                </c:pt>
                <c:pt idx="7">
                  <c:v>0.2554760262725253</c:v>
                </c:pt>
                <c:pt idx="8">
                  <c:v>0.26625316899522539</c:v>
                </c:pt>
                <c:pt idx="9">
                  <c:v>0.2778038876617821</c:v>
                </c:pt>
                <c:pt idx="10">
                  <c:v>0.29003577365559596</c:v>
                </c:pt>
                <c:pt idx="11">
                  <c:v>0.30286630713897522</c:v>
                </c:pt>
                <c:pt idx="12">
                  <c:v>0.31622262727388772</c:v>
                </c:pt>
                <c:pt idx="13">
                  <c:v>0.33004090655553608</c:v>
                </c:pt>
                <c:pt idx="14">
                  <c:v>0.34426552252585524</c:v>
                </c:pt>
                <c:pt idx="15">
                  <c:v>0.35884815730333652</c:v>
                </c:pt>
                <c:pt idx="16">
                  <c:v>0.37374690634171165</c:v>
                </c:pt>
                <c:pt idx="17">
                  <c:v>0.3889254427264951</c:v>
                </c:pt>
                <c:pt idx="18">
                  <c:v>0.4043522597933642</c:v>
                </c:pt>
                <c:pt idx="19">
                  <c:v>0.42000000000000032</c:v>
                </c:pt>
              </c:numCache>
            </c:numRef>
          </c:xVal>
          <c:yVal>
            <c:numRef>
              <c:f>Markowitz!$D$47:$D$66</c:f>
              <c:numCache>
                <c:formatCode>General</c:formatCode>
                <c:ptCount val="20"/>
                <c:pt idx="0">
                  <c:v>0.13299999999999998</c:v>
                </c:pt>
                <c:pt idx="1">
                  <c:v>0.12599999999999997</c:v>
                </c:pt>
                <c:pt idx="2">
                  <c:v>0.11899999999999995</c:v>
                </c:pt>
                <c:pt idx="3">
                  <c:v>0.11199999999999995</c:v>
                </c:pt>
                <c:pt idx="4">
                  <c:v>0.10499999999999994</c:v>
                </c:pt>
                <c:pt idx="5">
                  <c:v>9.7999999999999934E-2</c:v>
                </c:pt>
                <c:pt idx="6">
                  <c:v>9.0999999999999928E-2</c:v>
                </c:pt>
                <c:pt idx="7">
                  <c:v>8.3999999999999922E-2</c:v>
                </c:pt>
                <c:pt idx="8">
                  <c:v>7.6999999999999902E-2</c:v>
                </c:pt>
                <c:pt idx="9">
                  <c:v>6.9999999999999896E-2</c:v>
                </c:pt>
                <c:pt idx="10">
                  <c:v>6.2999999999999889E-2</c:v>
                </c:pt>
                <c:pt idx="11">
                  <c:v>5.5999999999999883E-2</c:v>
                </c:pt>
                <c:pt idx="12">
                  <c:v>4.8999999999999877E-2</c:v>
                </c:pt>
                <c:pt idx="13">
                  <c:v>4.1999999999999871E-2</c:v>
                </c:pt>
                <c:pt idx="14">
                  <c:v>3.4999999999999865E-2</c:v>
                </c:pt>
                <c:pt idx="15">
                  <c:v>2.7999999999999886E-2</c:v>
                </c:pt>
                <c:pt idx="16">
                  <c:v>2.099999999999988E-2</c:v>
                </c:pt>
                <c:pt idx="17">
                  <c:v>1.3999999999999846E-2</c:v>
                </c:pt>
                <c:pt idx="18">
                  <c:v>6.9999999999998397E-3</c:v>
                </c:pt>
                <c:pt idx="19">
                  <c:v>0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6594560"/>
        <c:axId val="156596096"/>
      </c:scatterChart>
      <c:valAx>
        <c:axId val="156594560"/>
        <c:scaling>
          <c:orientation val="minMax"/>
          <c:max val="0.8"/>
          <c:min val="0"/>
        </c:scaling>
        <c:delete val="0"/>
        <c:axPos val="b"/>
        <c:numFmt formatCode="General" sourceLinked="1"/>
        <c:majorTickMark val="out"/>
        <c:minorTickMark val="none"/>
        <c:tickLblPos val="nextTo"/>
        <c:crossAx val="156596096"/>
        <c:crosses val="autoZero"/>
        <c:crossBetween val="midCat"/>
      </c:valAx>
      <c:valAx>
        <c:axId val="156596096"/>
        <c:scaling>
          <c:orientation val="minMax"/>
          <c:max val="0.45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56594560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3.6778611841218341E-2"/>
          <c:y val="4.2638375091216603E-2"/>
          <c:w val="0.27573106401876524"/>
          <c:h val="0.14670441602311979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4516729853149727E-2"/>
          <c:y val="0.24677843584909892"/>
          <c:w val="0.93920685034378992"/>
          <c:h val="0.67195312599047974"/>
        </c:manualLayout>
      </c:layout>
      <c:scatterChart>
        <c:scatterStyle val="smoothMarker"/>
        <c:varyColors val="0"/>
        <c:ser>
          <c:idx val="0"/>
          <c:order val="0"/>
          <c:tx>
            <c:v>Ohne Leerverkauf</c:v>
          </c:tx>
          <c:xVal>
            <c:numRef>
              <c:f>Tobin!$G$26:$G$46</c:f>
              <c:numCache>
                <c:formatCode>General</c:formatCode>
                <c:ptCount val="21"/>
                <c:pt idx="0">
                  <c:v>0.42</c:v>
                </c:pt>
                <c:pt idx="1">
                  <c:v>0.40435225979336381</c:v>
                </c:pt>
                <c:pt idx="2">
                  <c:v>0.38892544272649482</c:v>
                </c:pt>
                <c:pt idx="3">
                  <c:v>0.37374690634171137</c:v>
                </c:pt>
                <c:pt idx="4">
                  <c:v>0.35884815730333636</c:v>
                </c:pt>
                <c:pt idx="5">
                  <c:v>0.34426552252585502</c:v>
                </c:pt>
                <c:pt idx="6">
                  <c:v>0.33004090655553586</c:v>
                </c:pt>
                <c:pt idx="7">
                  <c:v>0.3162226272738875</c:v>
                </c:pt>
                <c:pt idx="8">
                  <c:v>0.30286630713897511</c:v>
                </c:pt>
                <c:pt idx="9">
                  <c:v>0.2900357736555958</c:v>
                </c:pt>
                <c:pt idx="10">
                  <c:v>0.27780388766178199</c:v>
                </c:pt>
                <c:pt idx="11">
                  <c:v>0.26625316899522528</c:v>
                </c:pt>
                <c:pt idx="12">
                  <c:v>0.25547602627252519</c:v>
                </c:pt>
                <c:pt idx="13">
                  <c:v>0.24557432683405647</c:v>
                </c:pt>
                <c:pt idx="14">
                  <c:v>0.23665798106127753</c:v>
                </c:pt>
                <c:pt idx="15">
                  <c:v>0.22884219453588533</c:v>
                </c:pt>
                <c:pt idx="16">
                  <c:v>0.22224311012942558</c:v>
                </c:pt>
                <c:pt idx="17">
                  <c:v>0.21697177235760412</c:v>
                </c:pt>
                <c:pt idx="18">
                  <c:v>0.21312672286693657</c:v>
                </c:pt>
                <c:pt idx="19">
                  <c:v>0.21078602894878964</c:v>
                </c:pt>
                <c:pt idx="20">
                  <c:v>0.21000000000000002</c:v>
                </c:pt>
              </c:numCache>
            </c:numRef>
          </c:xVal>
          <c:yVal>
            <c:numRef>
              <c:f>Tobin!$F$26:$F$46</c:f>
              <c:numCache>
                <c:formatCode>General</c:formatCode>
                <c:ptCount val="21"/>
                <c:pt idx="0">
                  <c:v>0.28000000000000003</c:v>
                </c:pt>
                <c:pt idx="1">
                  <c:v>0.27300000000000002</c:v>
                </c:pt>
                <c:pt idx="2">
                  <c:v>0.26600000000000007</c:v>
                </c:pt>
                <c:pt idx="3">
                  <c:v>0.25900000000000001</c:v>
                </c:pt>
                <c:pt idx="4">
                  <c:v>0.25200000000000006</c:v>
                </c:pt>
                <c:pt idx="5">
                  <c:v>0.24500000000000002</c:v>
                </c:pt>
                <c:pt idx="6">
                  <c:v>0.23800000000000002</c:v>
                </c:pt>
                <c:pt idx="7">
                  <c:v>0.23100000000000004</c:v>
                </c:pt>
                <c:pt idx="8">
                  <c:v>0.22400000000000003</c:v>
                </c:pt>
                <c:pt idx="9">
                  <c:v>0.21700000000000003</c:v>
                </c:pt>
                <c:pt idx="10">
                  <c:v>0.21000000000000002</c:v>
                </c:pt>
                <c:pt idx="11">
                  <c:v>0.20300000000000001</c:v>
                </c:pt>
                <c:pt idx="12">
                  <c:v>0.19600000000000001</c:v>
                </c:pt>
                <c:pt idx="13">
                  <c:v>0.189</c:v>
                </c:pt>
                <c:pt idx="14">
                  <c:v>0.182</c:v>
                </c:pt>
                <c:pt idx="15">
                  <c:v>0.17499999999999999</c:v>
                </c:pt>
                <c:pt idx="16">
                  <c:v>0.16799999999999998</c:v>
                </c:pt>
                <c:pt idx="17">
                  <c:v>0.16099999999999998</c:v>
                </c:pt>
                <c:pt idx="18">
                  <c:v>0.154</c:v>
                </c:pt>
                <c:pt idx="19">
                  <c:v>0.14699999999999999</c:v>
                </c:pt>
                <c:pt idx="20">
                  <c:v>0.14000000000000004</c:v>
                </c:pt>
              </c:numCache>
            </c:numRef>
          </c:yVal>
          <c:smooth val="1"/>
        </c:ser>
        <c:ser>
          <c:idx val="1"/>
          <c:order val="1"/>
          <c:tx>
            <c:v>Leerverkauf von Wertpapier A - kauf von Wertpapier B</c:v>
          </c:tx>
          <c:xVal>
            <c:numRef>
              <c:f>Tobin!$G$6:$G$25</c:f>
              <c:numCache>
                <c:formatCode>General</c:formatCode>
                <c:ptCount val="20"/>
                <c:pt idx="0">
                  <c:v>0.75716576784743772</c:v>
                </c:pt>
                <c:pt idx="1">
                  <c:v>0.73970990935636383</c:v>
                </c:pt>
                <c:pt idx="2">
                  <c:v>0.72229010792063331</c:v>
                </c:pt>
                <c:pt idx="3">
                  <c:v>0.70490903668487603</c:v>
                </c:pt>
                <c:pt idx="4">
                  <c:v>0.68756963283728589</c:v>
                </c:pt>
                <c:pt idx="5">
                  <c:v>0.67027513007719453</c:v>
                </c:pt>
                <c:pt idx="6">
                  <c:v>0.65302909582958091</c:v>
                </c:pt>
                <c:pt idx="7">
                  <c:v>0.63583547400251261</c:v>
                </c:pt>
                <c:pt idx="8">
                  <c:v>0.61869863423156191</c:v>
                </c:pt>
                <c:pt idx="9">
                  <c:v>0.60162342873262498</c:v>
                </c:pt>
                <c:pt idx="10">
                  <c:v>0.5846152580971522</c:v>
                </c:pt>
                <c:pt idx="11">
                  <c:v>0.56768014761835728</c:v>
                </c:pt>
                <c:pt idx="12">
                  <c:v>0.550824836041368</c:v>
                </c:pt>
                <c:pt idx="13">
                  <c:v>0.53405687899323984</c:v>
                </c:pt>
                <c:pt idx="14">
                  <c:v>0.5173847697797066</c:v>
                </c:pt>
                <c:pt idx="15">
                  <c:v>0.50081808074389644</c:v>
                </c:pt>
                <c:pt idx="16">
                  <c:v>0.48436762897617336</c:v>
                </c:pt>
                <c:pt idx="17">
                  <c:v>0.46804567084847604</c:v>
                </c:pt>
                <c:pt idx="18">
                  <c:v>0.45186613061835029</c:v>
                </c:pt>
                <c:pt idx="19">
                  <c:v>0.43584486919086241</c:v>
                </c:pt>
              </c:numCache>
            </c:numRef>
          </c:xVal>
          <c:yVal>
            <c:numRef>
              <c:f>Tobin!$F$6:$F$25</c:f>
              <c:numCache>
                <c:formatCode>General</c:formatCode>
                <c:ptCount val="20"/>
                <c:pt idx="0">
                  <c:v>0.42000000000000004</c:v>
                </c:pt>
                <c:pt idx="1">
                  <c:v>0.41300000000000009</c:v>
                </c:pt>
                <c:pt idx="2">
                  <c:v>0.40600000000000008</c:v>
                </c:pt>
                <c:pt idx="3">
                  <c:v>0.39900000000000008</c:v>
                </c:pt>
                <c:pt idx="4">
                  <c:v>0.39200000000000007</c:v>
                </c:pt>
                <c:pt idx="5">
                  <c:v>0.38500000000000001</c:v>
                </c:pt>
                <c:pt idx="6">
                  <c:v>0.37800000000000006</c:v>
                </c:pt>
                <c:pt idx="7">
                  <c:v>0.371</c:v>
                </c:pt>
                <c:pt idx="8">
                  <c:v>0.36400000000000005</c:v>
                </c:pt>
                <c:pt idx="9">
                  <c:v>0.35699999999999998</c:v>
                </c:pt>
                <c:pt idx="10">
                  <c:v>0.35000000000000003</c:v>
                </c:pt>
                <c:pt idx="11">
                  <c:v>0.34300000000000003</c:v>
                </c:pt>
                <c:pt idx="12">
                  <c:v>0.33600000000000002</c:v>
                </c:pt>
                <c:pt idx="13">
                  <c:v>0.32900000000000007</c:v>
                </c:pt>
                <c:pt idx="14">
                  <c:v>0.32200000000000006</c:v>
                </c:pt>
                <c:pt idx="15">
                  <c:v>0.31500000000000006</c:v>
                </c:pt>
                <c:pt idx="16">
                  <c:v>0.308</c:v>
                </c:pt>
                <c:pt idx="17">
                  <c:v>0.30099999999999999</c:v>
                </c:pt>
                <c:pt idx="18">
                  <c:v>0.29400000000000004</c:v>
                </c:pt>
                <c:pt idx="19">
                  <c:v>0.28700000000000003</c:v>
                </c:pt>
              </c:numCache>
            </c:numRef>
          </c:yVal>
          <c:smooth val="1"/>
        </c:ser>
        <c:ser>
          <c:idx val="2"/>
          <c:order val="2"/>
          <c:tx>
            <c:v>Leerverkauf von Wertpapier B - kauf von Wertpapier A</c:v>
          </c:tx>
          <c:xVal>
            <c:numRef>
              <c:f>Tobin!$G$47:$G$66</c:f>
              <c:numCache>
                <c:formatCode>General</c:formatCode>
                <c:ptCount val="20"/>
                <c:pt idx="0">
                  <c:v>0.21078602894878964</c:v>
                </c:pt>
                <c:pt idx="1">
                  <c:v>0.2131267228669366</c:v>
                </c:pt>
                <c:pt idx="2">
                  <c:v>0.2169717723576042</c:v>
                </c:pt>
                <c:pt idx="3">
                  <c:v>0.22224311012942566</c:v>
                </c:pt>
                <c:pt idx="4">
                  <c:v>0.22884219453588539</c:v>
                </c:pt>
                <c:pt idx="5">
                  <c:v>0.23665798106127761</c:v>
                </c:pt>
                <c:pt idx="6">
                  <c:v>0.24557432683405656</c:v>
                </c:pt>
                <c:pt idx="7">
                  <c:v>0.2554760262725253</c:v>
                </c:pt>
                <c:pt idx="8">
                  <c:v>0.26625316899522539</c:v>
                </c:pt>
                <c:pt idx="9">
                  <c:v>0.2778038876617821</c:v>
                </c:pt>
                <c:pt idx="10">
                  <c:v>0.29003577365559596</c:v>
                </c:pt>
                <c:pt idx="11">
                  <c:v>0.30286630713897522</c:v>
                </c:pt>
                <c:pt idx="12">
                  <c:v>0.31622262727388772</c:v>
                </c:pt>
                <c:pt idx="13">
                  <c:v>0.33004090655553608</c:v>
                </c:pt>
                <c:pt idx="14">
                  <c:v>0.34426552252585524</c:v>
                </c:pt>
                <c:pt idx="15">
                  <c:v>0.35884815730333652</c:v>
                </c:pt>
                <c:pt idx="16">
                  <c:v>0.37374690634171165</c:v>
                </c:pt>
                <c:pt idx="17">
                  <c:v>0.3889254427264951</c:v>
                </c:pt>
                <c:pt idx="18">
                  <c:v>0.4043522597933642</c:v>
                </c:pt>
                <c:pt idx="19">
                  <c:v>0.42000000000000032</c:v>
                </c:pt>
              </c:numCache>
            </c:numRef>
          </c:xVal>
          <c:yVal>
            <c:numRef>
              <c:f>Tobin!$F$47:$F$66</c:f>
              <c:numCache>
                <c:formatCode>General</c:formatCode>
                <c:ptCount val="20"/>
                <c:pt idx="0">
                  <c:v>0.13299999999999998</c:v>
                </c:pt>
                <c:pt idx="1">
                  <c:v>0.12599999999999997</c:v>
                </c:pt>
                <c:pt idx="2">
                  <c:v>0.11899999999999995</c:v>
                </c:pt>
                <c:pt idx="3">
                  <c:v>0.11199999999999995</c:v>
                </c:pt>
                <c:pt idx="4">
                  <c:v>0.10499999999999994</c:v>
                </c:pt>
                <c:pt idx="5">
                  <c:v>9.7999999999999934E-2</c:v>
                </c:pt>
                <c:pt idx="6">
                  <c:v>9.0999999999999928E-2</c:v>
                </c:pt>
                <c:pt idx="7">
                  <c:v>8.3999999999999922E-2</c:v>
                </c:pt>
                <c:pt idx="8">
                  <c:v>7.6999999999999902E-2</c:v>
                </c:pt>
                <c:pt idx="9">
                  <c:v>6.9999999999999896E-2</c:v>
                </c:pt>
                <c:pt idx="10">
                  <c:v>6.2999999999999889E-2</c:v>
                </c:pt>
                <c:pt idx="11">
                  <c:v>5.5999999999999883E-2</c:v>
                </c:pt>
                <c:pt idx="12">
                  <c:v>4.8999999999999877E-2</c:v>
                </c:pt>
                <c:pt idx="13">
                  <c:v>4.1999999999999871E-2</c:v>
                </c:pt>
                <c:pt idx="14">
                  <c:v>3.4999999999999865E-2</c:v>
                </c:pt>
                <c:pt idx="15">
                  <c:v>2.7999999999999886E-2</c:v>
                </c:pt>
                <c:pt idx="16">
                  <c:v>2.099999999999988E-2</c:v>
                </c:pt>
                <c:pt idx="17">
                  <c:v>1.3999999999999846E-2</c:v>
                </c:pt>
                <c:pt idx="18">
                  <c:v>6.9999999999998397E-3</c:v>
                </c:pt>
                <c:pt idx="19">
                  <c:v>0</c:v>
                </c:pt>
              </c:numCache>
            </c:numRef>
          </c:yVal>
          <c:smooth val="1"/>
        </c:ser>
        <c:ser>
          <c:idx val="3"/>
          <c:order val="3"/>
          <c:tx>
            <c:v>Tobinportfoliokombinationen</c:v>
          </c:tx>
          <c:xVal>
            <c:numRef>
              <c:f>Tobin!$E$6:$E$66</c:f>
              <c:numCache>
                <c:formatCode>General</c:formatCode>
                <c:ptCount val="61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6.0000000000000005E-2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9.9999999999999992E-2</c:v>
                </c:pt>
                <c:pt idx="11">
                  <c:v>0.10999999999999999</c:v>
                </c:pt>
                <c:pt idx="12">
                  <c:v>0.11999999999999998</c:v>
                </c:pt>
                <c:pt idx="13">
                  <c:v>0.12999999999999998</c:v>
                </c:pt>
                <c:pt idx="14">
                  <c:v>0.13999999999999999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0.18000000000000002</c:v>
                </c:pt>
                <c:pt idx="19">
                  <c:v>0.19000000000000003</c:v>
                </c:pt>
                <c:pt idx="20">
                  <c:v>0.20000000000000004</c:v>
                </c:pt>
                <c:pt idx="21">
                  <c:v>0.21000000000000005</c:v>
                </c:pt>
                <c:pt idx="22">
                  <c:v>0.22000000000000006</c:v>
                </c:pt>
                <c:pt idx="23">
                  <c:v>0.23000000000000007</c:v>
                </c:pt>
                <c:pt idx="24">
                  <c:v>0.24000000000000007</c:v>
                </c:pt>
                <c:pt idx="25">
                  <c:v>0.25000000000000006</c:v>
                </c:pt>
                <c:pt idx="26">
                  <c:v>0.26000000000000006</c:v>
                </c:pt>
                <c:pt idx="27">
                  <c:v>0.27000000000000007</c:v>
                </c:pt>
                <c:pt idx="28">
                  <c:v>0.28000000000000008</c:v>
                </c:pt>
                <c:pt idx="29">
                  <c:v>0.29000000000000009</c:v>
                </c:pt>
                <c:pt idx="30">
                  <c:v>0.3000000000000001</c:v>
                </c:pt>
                <c:pt idx="31">
                  <c:v>0.31000000000000011</c:v>
                </c:pt>
                <c:pt idx="32">
                  <c:v>0.32000000000000012</c:v>
                </c:pt>
                <c:pt idx="33">
                  <c:v>0.33000000000000013</c:v>
                </c:pt>
                <c:pt idx="34">
                  <c:v>0.34000000000000014</c:v>
                </c:pt>
                <c:pt idx="35">
                  <c:v>0.35000000000000014</c:v>
                </c:pt>
                <c:pt idx="36">
                  <c:v>0.36000000000000015</c:v>
                </c:pt>
                <c:pt idx="37">
                  <c:v>0.37000000000000016</c:v>
                </c:pt>
                <c:pt idx="38">
                  <c:v>0.38000000000000017</c:v>
                </c:pt>
                <c:pt idx="39">
                  <c:v>0.39000000000000018</c:v>
                </c:pt>
                <c:pt idx="40">
                  <c:v>0.40000000000000019</c:v>
                </c:pt>
                <c:pt idx="41">
                  <c:v>0.4100000000000002</c:v>
                </c:pt>
                <c:pt idx="42">
                  <c:v>0.42000000000000021</c:v>
                </c:pt>
                <c:pt idx="43">
                  <c:v>0.43000000000000022</c:v>
                </c:pt>
                <c:pt idx="44">
                  <c:v>0.44000000000000022</c:v>
                </c:pt>
                <c:pt idx="45">
                  <c:v>0.45000000000000023</c:v>
                </c:pt>
                <c:pt idx="46">
                  <c:v>0.46000000000000024</c:v>
                </c:pt>
                <c:pt idx="47">
                  <c:v>0.47000000000000025</c:v>
                </c:pt>
                <c:pt idx="48">
                  <c:v>0.48000000000000026</c:v>
                </c:pt>
                <c:pt idx="49">
                  <c:v>0.49000000000000027</c:v>
                </c:pt>
                <c:pt idx="50">
                  <c:v>0.50000000000000022</c:v>
                </c:pt>
                <c:pt idx="51">
                  <c:v>0.51000000000000023</c:v>
                </c:pt>
                <c:pt idx="52">
                  <c:v>0.52000000000000024</c:v>
                </c:pt>
                <c:pt idx="53">
                  <c:v>0.53000000000000025</c:v>
                </c:pt>
                <c:pt idx="54">
                  <c:v>0.54000000000000026</c:v>
                </c:pt>
                <c:pt idx="55">
                  <c:v>0.55000000000000027</c:v>
                </c:pt>
                <c:pt idx="56">
                  <c:v>0.56000000000000028</c:v>
                </c:pt>
                <c:pt idx="57">
                  <c:v>0.57000000000000028</c:v>
                </c:pt>
                <c:pt idx="58">
                  <c:v>0.58000000000000029</c:v>
                </c:pt>
                <c:pt idx="59">
                  <c:v>0.5900000000000003</c:v>
                </c:pt>
                <c:pt idx="60">
                  <c:v>0.60000000000000031</c:v>
                </c:pt>
              </c:numCache>
            </c:numRef>
          </c:xVal>
          <c:yVal>
            <c:numRef>
              <c:f>Tobin!$D$6:$D$66</c:f>
              <c:numCache>
                <c:formatCode>_(* #,##0.00_);_(* \(#,##0.00\);_(* "-"??_);_(@_)</c:formatCode>
                <c:ptCount val="61"/>
                <c:pt idx="0">
                  <c:v>0.01</c:v>
                </c:pt>
                <c:pt idx="1">
                  <c:v>1.7289500002034944E-2</c:v>
                </c:pt>
                <c:pt idx="2">
                  <c:v>2.4579000004069887E-2</c:v>
                </c:pt>
                <c:pt idx="3">
                  <c:v>3.1868500006104826E-2</c:v>
                </c:pt>
                <c:pt idx="4">
                  <c:v>3.9158000008139772E-2</c:v>
                </c:pt>
                <c:pt idx="5">
                  <c:v>4.6447500010174718E-2</c:v>
                </c:pt>
                <c:pt idx="6">
                  <c:v>5.3737000012209664E-2</c:v>
                </c:pt>
                <c:pt idx="7">
                  <c:v>6.102650001424461E-2</c:v>
                </c:pt>
                <c:pt idx="8">
                  <c:v>6.8316000016279549E-2</c:v>
                </c:pt>
                <c:pt idx="9">
                  <c:v>7.5605500018314481E-2</c:v>
                </c:pt>
                <c:pt idx="10">
                  <c:v>8.2895000020349427E-2</c:v>
                </c:pt>
                <c:pt idx="11">
                  <c:v>9.0184500022384359E-2</c:v>
                </c:pt>
                <c:pt idx="12">
                  <c:v>9.7474000024419305E-2</c:v>
                </c:pt>
                <c:pt idx="13">
                  <c:v>0.10476350002645424</c:v>
                </c:pt>
                <c:pt idx="14">
                  <c:v>0.11205300002848918</c:v>
                </c:pt>
                <c:pt idx="15">
                  <c:v>0.11934250003052414</c:v>
                </c:pt>
                <c:pt idx="16">
                  <c:v>0.12663200003255909</c:v>
                </c:pt>
                <c:pt idx="17">
                  <c:v>0.13392150003459405</c:v>
                </c:pt>
                <c:pt idx="18">
                  <c:v>0.14121100003662901</c:v>
                </c:pt>
                <c:pt idx="19">
                  <c:v>0.14850050003866394</c:v>
                </c:pt>
                <c:pt idx="20">
                  <c:v>0.1557900000406989</c:v>
                </c:pt>
                <c:pt idx="21">
                  <c:v>0.16307950004273386</c:v>
                </c:pt>
                <c:pt idx="22">
                  <c:v>0.17036900004476879</c:v>
                </c:pt>
                <c:pt idx="23">
                  <c:v>0.17765850004680375</c:v>
                </c:pt>
                <c:pt idx="24">
                  <c:v>0.18494800004883871</c:v>
                </c:pt>
                <c:pt idx="25">
                  <c:v>0.19223750005087362</c:v>
                </c:pt>
                <c:pt idx="26">
                  <c:v>0.19952700005290858</c:v>
                </c:pt>
                <c:pt idx="27">
                  <c:v>0.20681650005494354</c:v>
                </c:pt>
                <c:pt idx="28">
                  <c:v>0.21410600005697847</c:v>
                </c:pt>
                <c:pt idx="29">
                  <c:v>0.22139550005901343</c:v>
                </c:pt>
                <c:pt idx="30">
                  <c:v>0.22868500006104839</c:v>
                </c:pt>
                <c:pt idx="31">
                  <c:v>0.23597450006308332</c:v>
                </c:pt>
                <c:pt idx="32">
                  <c:v>0.24326400006511828</c:v>
                </c:pt>
                <c:pt idx="33">
                  <c:v>0.25055350006715321</c:v>
                </c:pt>
                <c:pt idx="34">
                  <c:v>0.25784300006918814</c:v>
                </c:pt>
                <c:pt idx="35">
                  <c:v>0.26513250007122313</c:v>
                </c:pt>
                <c:pt idx="36">
                  <c:v>0.27242200007325806</c:v>
                </c:pt>
                <c:pt idx="37">
                  <c:v>0.27971150007529305</c:v>
                </c:pt>
                <c:pt idx="38">
                  <c:v>0.28700100007732798</c:v>
                </c:pt>
                <c:pt idx="39">
                  <c:v>0.29429050007936292</c:v>
                </c:pt>
                <c:pt idx="40">
                  <c:v>0.30158000008139785</c:v>
                </c:pt>
                <c:pt idx="41">
                  <c:v>0.30886950008343284</c:v>
                </c:pt>
                <c:pt idx="42">
                  <c:v>0.31615900008546777</c:v>
                </c:pt>
                <c:pt idx="43">
                  <c:v>0.3234485000875027</c:v>
                </c:pt>
                <c:pt idx="44">
                  <c:v>0.33073800008953769</c:v>
                </c:pt>
                <c:pt idx="45">
                  <c:v>0.33802750009157262</c:v>
                </c:pt>
                <c:pt idx="46">
                  <c:v>0.34531700009360755</c:v>
                </c:pt>
                <c:pt idx="47">
                  <c:v>0.35260650009564254</c:v>
                </c:pt>
                <c:pt idx="48">
                  <c:v>0.35989600009767747</c:v>
                </c:pt>
                <c:pt idx="49">
                  <c:v>0.3671855000997124</c:v>
                </c:pt>
                <c:pt idx="50">
                  <c:v>0.37447500010174734</c:v>
                </c:pt>
                <c:pt idx="51">
                  <c:v>0.38176450010378227</c:v>
                </c:pt>
                <c:pt idx="52">
                  <c:v>0.38905400010581725</c:v>
                </c:pt>
                <c:pt idx="53">
                  <c:v>0.39634350010785219</c:v>
                </c:pt>
                <c:pt idx="54">
                  <c:v>0.40363300010988712</c:v>
                </c:pt>
                <c:pt idx="55">
                  <c:v>0.41092250011192205</c:v>
                </c:pt>
                <c:pt idx="56">
                  <c:v>0.41821200011395704</c:v>
                </c:pt>
                <c:pt idx="57">
                  <c:v>0.42550150011599197</c:v>
                </c:pt>
                <c:pt idx="58">
                  <c:v>0.4327910001180269</c:v>
                </c:pt>
                <c:pt idx="59">
                  <c:v>0.44008050012006189</c:v>
                </c:pt>
                <c:pt idx="60">
                  <c:v>0.44737000012209682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6582656"/>
        <c:axId val="156584192"/>
      </c:scatterChart>
      <c:valAx>
        <c:axId val="156582656"/>
        <c:scaling>
          <c:orientation val="minMax"/>
          <c:max val="0.8"/>
          <c:min val="0"/>
        </c:scaling>
        <c:delete val="0"/>
        <c:axPos val="b"/>
        <c:numFmt formatCode="General" sourceLinked="1"/>
        <c:majorTickMark val="out"/>
        <c:minorTickMark val="none"/>
        <c:tickLblPos val="nextTo"/>
        <c:crossAx val="156584192"/>
        <c:crosses val="autoZero"/>
        <c:crossBetween val="midCat"/>
      </c:valAx>
      <c:valAx>
        <c:axId val="156584192"/>
        <c:scaling>
          <c:orientation val="minMax"/>
          <c:max val="0.5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56582656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3.3682444704431429E-2"/>
          <c:y val="2.3983335072514083E-2"/>
          <c:w val="0.33563876708837409"/>
          <c:h val="0.17917371685032091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trlProps/ctrlProp1.xml><?xml version="1.0" encoding="utf-8"?>
<formControlPr xmlns="http://schemas.microsoft.com/office/spreadsheetml/2009/9/main" objectType="Scroll" dx="15" fmlaLink="$S$3" horiz="1" inc="5" max="2000" page="10" val="1500"/>
</file>

<file path=xl/ctrlProps/ctrlProp2.xml><?xml version="1.0" encoding="utf-8"?>
<formControlPr xmlns="http://schemas.microsoft.com/office/spreadsheetml/2009/9/main" objectType="Scroll" dx="15" fmlaLink="$AE$7" horiz="1" inc="5" max="2000" page="10" val="1500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201682</xdr:colOff>
      <xdr:row>9</xdr:row>
      <xdr:rowOff>124239</xdr:rowOff>
    </xdr:from>
    <xdr:to>
      <xdr:col>16</xdr:col>
      <xdr:colOff>115957</xdr:colOff>
      <xdr:row>34</xdr:row>
      <xdr:rowOff>49695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6</xdr:row>
          <xdr:rowOff>114300</xdr:rowOff>
        </xdr:from>
        <xdr:to>
          <xdr:col>10</xdr:col>
          <xdr:colOff>1285875</xdr:colOff>
          <xdr:row>8</xdr:row>
          <xdr:rowOff>161925</xdr:rowOff>
        </xdr:to>
        <xdr:sp macro="" textlink="">
          <xdr:nvSpPr>
            <xdr:cNvPr id="6145" name="Scroll Bar 1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xdr:twoCellAnchor editAs="oneCell">
    <xdr:from>
      <xdr:col>0</xdr:col>
      <xdr:colOff>73162</xdr:colOff>
      <xdr:row>0</xdr:row>
      <xdr:rowOff>59819</xdr:rowOff>
    </xdr:from>
    <xdr:to>
      <xdr:col>4</xdr:col>
      <xdr:colOff>783167</xdr:colOff>
      <xdr:row>2</xdr:row>
      <xdr:rowOff>240196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162" y="59819"/>
          <a:ext cx="3218255" cy="87887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317638</xdr:colOff>
      <xdr:row>9</xdr:row>
      <xdr:rowOff>149085</xdr:rowOff>
    </xdr:from>
    <xdr:to>
      <xdr:col>13</xdr:col>
      <xdr:colOff>811695</xdr:colOff>
      <xdr:row>36</xdr:row>
      <xdr:rowOff>124238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6</xdr:row>
          <xdr:rowOff>114300</xdr:rowOff>
        </xdr:from>
        <xdr:to>
          <xdr:col>12</xdr:col>
          <xdr:colOff>1285875</xdr:colOff>
          <xdr:row>8</xdr:row>
          <xdr:rowOff>152400</xdr:rowOff>
        </xdr:to>
        <xdr:sp macro="" textlink="">
          <xdr:nvSpPr>
            <xdr:cNvPr id="7169" name="Scroll Bar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xdr:twoCellAnchor editAs="oneCell">
    <xdr:from>
      <xdr:col>1</xdr:col>
      <xdr:colOff>31749</xdr:colOff>
      <xdr:row>0</xdr:row>
      <xdr:rowOff>84667</xdr:rowOff>
    </xdr:from>
    <xdr:to>
      <xdr:col>5</xdr:col>
      <xdr:colOff>74082</xdr:colOff>
      <xdr:row>2</xdr:row>
      <xdr:rowOff>251037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8749" y="84667"/>
          <a:ext cx="2794000" cy="8754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mailto:info@bwz-nachhilfe.com" TargetMode="External"/><Relationship Id="rId1" Type="http://schemas.openxmlformats.org/officeDocument/2006/relationships/hyperlink" Target="http://www.bwz-nachhilfe.com/" TargetMode="Externa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hyperlink" Target="mailto:info@bwz-nachhilfe.com" TargetMode="External"/><Relationship Id="rId1" Type="http://schemas.openxmlformats.org/officeDocument/2006/relationships/hyperlink" Target="http://www.bwz-nachhilfe.com/" TargetMode="External"/><Relationship Id="rId5" Type="http://schemas.openxmlformats.org/officeDocument/2006/relationships/ctrlProp" Target="../ctrlProps/ctrlProp2.xml"/><Relationship Id="rId4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66"/>
  <sheetViews>
    <sheetView tabSelected="1" zoomScale="90" zoomScaleNormal="90" workbookViewId="0">
      <selection activeCell="L2" sqref="L2"/>
    </sheetView>
  </sheetViews>
  <sheetFormatPr defaultRowHeight="15" x14ac:dyDescent="0.25"/>
  <cols>
    <col min="1" max="1" width="1.625" style="1" customWidth="1"/>
    <col min="2" max="3" width="9" style="1"/>
    <col min="4" max="4" width="13.125" style="1" customWidth="1"/>
    <col min="5" max="5" width="21.75" style="1" customWidth="1"/>
    <col min="6" max="6" width="1" style="1" customWidth="1"/>
    <col min="7" max="7" width="18.625" style="1" customWidth="1"/>
    <col min="8" max="10" width="9" style="1"/>
    <col min="11" max="11" width="19" style="1" customWidth="1"/>
    <col min="12" max="12" width="16.75" style="1" bestFit="1" customWidth="1"/>
    <col min="13" max="18" width="9" style="1"/>
    <col min="19" max="19" width="9" style="1" hidden="1" customWidth="1"/>
    <col min="20" max="16384" width="9" style="1"/>
  </cols>
  <sheetData>
    <row r="1" spans="1:19" ht="26.25" customHeight="1" x14ac:dyDescent="0.35">
      <c r="A1" s="35"/>
      <c r="B1" s="35"/>
      <c r="C1" s="35"/>
      <c r="D1" s="35"/>
      <c r="E1" s="35"/>
      <c r="F1" s="35"/>
      <c r="G1" s="36" t="s">
        <v>19</v>
      </c>
      <c r="H1" s="36"/>
      <c r="I1" s="37" t="s">
        <v>20</v>
      </c>
      <c r="J1" s="35"/>
      <c r="K1" s="35"/>
      <c r="L1" s="35"/>
      <c r="M1" s="35"/>
      <c r="N1" s="35"/>
      <c r="O1" s="35"/>
      <c r="P1" s="35"/>
      <c r="Q1" s="35"/>
      <c r="R1" s="35"/>
    </row>
    <row r="2" spans="1:19" ht="28.5" customHeight="1" thickBot="1" x14ac:dyDescent="0.4">
      <c r="A2" s="35"/>
      <c r="B2" s="35"/>
      <c r="C2" s="35"/>
      <c r="D2" s="35"/>
      <c r="E2" s="35"/>
      <c r="F2" s="35"/>
      <c r="G2" s="36" t="s">
        <v>21</v>
      </c>
      <c r="H2" s="36"/>
      <c r="I2" s="37" t="s">
        <v>22</v>
      </c>
      <c r="J2" s="35"/>
      <c r="K2" s="35"/>
      <c r="L2" s="36"/>
      <c r="M2" s="35"/>
      <c r="N2" s="35"/>
      <c r="O2" s="35"/>
      <c r="P2" s="35"/>
      <c r="Q2" s="35"/>
      <c r="R2" s="35"/>
    </row>
    <row r="3" spans="1:19" ht="27.75" customHeight="1" thickBot="1" x14ac:dyDescent="0.4">
      <c r="A3" s="35"/>
      <c r="B3" s="35"/>
      <c r="C3" s="35"/>
      <c r="D3" s="35"/>
      <c r="E3" s="35"/>
      <c r="F3" s="35"/>
      <c r="G3" s="36"/>
      <c r="H3" s="36"/>
      <c r="I3" s="36" t="s">
        <v>23</v>
      </c>
      <c r="J3" s="35"/>
      <c r="K3" s="35"/>
      <c r="L3" s="35"/>
      <c r="M3" s="35"/>
      <c r="N3" s="35"/>
      <c r="O3" s="35"/>
      <c r="P3" s="35"/>
      <c r="Q3" s="35"/>
      <c r="R3" s="35"/>
      <c r="S3" s="42">
        <v>1500</v>
      </c>
    </row>
    <row r="4" spans="1:19" ht="15.75" thickBot="1" x14ac:dyDescent="0.3">
      <c r="B4" s="16"/>
    </row>
    <row r="5" spans="1:19" ht="21.75" thickBot="1" x14ac:dyDescent="0.4">
      <c r="B5" s="7" t="s">
        <v>1</v>
      </c>
      <c r="C5" s="8" t="s">
        <v>2</v>
      </c>
      <c r="D5" s="6" t="s">
        <v>3</v>
      </c>
      <c r="E5" s="6" t="s">
        <v>4</v>
      </c>
      <c r="G5" s="19" t="s">
        <v>5</v>
      </c>
      <c r="H5" s="38">
        <v>0.14000000000000001</v>
      </c>
      <c r="I5" s="19" t="s">
        <v>7</v>
      </c>
      <c r="J5" s="38">
        <v>0.21</v>
      </c>
      <c r="K5" s="21" t="s">
        <v>9</v>
      </c>
      <c r="L5" s="40">
        <f>L6*J6*J5</f>
        <v>4.4099999999999993E-2</v>
      </c>
    </row>
    <row r="6" spans="1:19" ht="30" thickBot="1" x14ac:dyDescent="0.5">
      <c r="B6" s="9">
        <f>+B7-0.05</f>
        <v>-1.0000000000000002</v>
      </c>
      <c r="C6" s="10">
        <f t="shared" ref="C6:C25" si="0">1-B6</f>
        <v>2</v>
      </c>
      <c r="D6" s="15">
        <f>+B6*$H$5+C6*$H$6</f>
        <v>0.42000000000000004</v>
      </c>
      <c r="E6" s="15">
        <f t="shared" ref="E6:E37" si="1">+SQRT(B6^2*$J$5^2+C6^2*$J$6^2+2*B6*C6*$L$5)</f>
        <v>0.75716576784743772</v>
      </c>
      <c r="G6" s="20" t="s">
        <v>6</v>
      </c>
      <c r="H6" s="39">
        <v>0.28000000000000003</v>
      </c>
      <c r="I6" s="20" t="s">
        <v>8</v>
      </c>
      <c r="J6" s="39">
        <v>0.42</v>
      </c>
      <c r="K6" s="18" t="s">
        <v>0</v>
      </c>
      <c r="L6" s="41">
        <f>+S3/1000-1</f>
        <v>0.5</v>
      </c>
    </row>
    <row r="7" spans="1:19" x14ac:dyDescent="0.25">
      <c r="B7" s="11">
        <f t="shared" ref="B7:B24" si="2">+B8-0.05</f>
        <v>-0.95000000000000029</v>
      </c>
      <c r="C7" s="12">
        <f t="shared" si="0"/>
        <v>1.9500000000000002</v>
      </c>
      <c r="D7" s="15">
        <f t="shared" ref="D7:D66" si="3">+B7*$H$5+C7*$H$6</f>
        <v>0.41300000000000009</v>
      </c>
      <c r="E7" s="15">
        <f t="shared" si="1"/>
        <v>0.73970990935636383</v>
      </c>
      <c r="I7" s="16"/>
    </row>
    <row r="8" spans="1:19" x14ac:dyDescent="0.25">
      <c r="B8" s="11">
        <f t="shared" si="2"/>
        <v>-0.90000000000000024</v>
      </c>
      <c r="C8" s="12">
        <f t="shared" si="0"/>
        <v>1.9000000000000004</v>
      </c>
      <c r="D8" s="15">
        <f t="shared" si="3"/>
        <v>0.40600000000000008</v>
      </c>
      <c r="E8" s="15">
        <f t="shared" si="1"/>
        <v>0.72229010792063331</v>
      </c>
      <c r="I8" s="16"/>
    </row>
    <row r="9" spans="1:19" x14ac:dyDescent="0.25">
      <c r="B9" s="11">
        <f t="shared" si="2"/>
        <v>-0.8500000000000002</v>
      </c>
      <c r="C9" s="12">
        <f t="shared" si="0"/>
        <v>1.85</v>
      </c>
      <c r="D9" s="15">
        <f t="shared" si="3"/>
        <v>0.39900000000000008</v>
      </c>
      <c r="E9" s="15">
        <f t="shared" si="1"/>
        <v>0.70490903668487603</v>
      </c>
    </row>
    <row r="10" spans="1:19" x14ac:dyDescent="0.25">
      <c r="B10" s="11">
        <f t="shared" si="2"/>
        <v>-0.80000000000000016</v>
      </c>
      <c r="C10" s="12">
        <f t="shared" si="0"/>
        <v>1.8000000000000003</v>
      </c>
      <c r="D10" s="15">
        <f t="shared" si="3"/>
        <v>0.39200000000000007</v>
      </c>
      <c r="E10" s="15">
        <f t="shared" si="1"/>
        <v>0.68756963283728589</v>
      </c>
    </row>
    <row r="11" spans="1:19" x14ac:dyDescent="0.25">
      <c r="B11" s="11">
        <f t="shared" si="2"/>
        <v>-0.75000000000000011</v>
      </c>
      <c r="C11" s="12">
        <f t="shared" si="0"/>
        <v>1.75</v>
      </c>
      <c r="D11" s="15">
        <f t="shared" si="3"/>
        <v>0.38500000000000001</v>
      </c>
      <c r="E11" s="15">
        <f t="shared" si="1"/>
        <v>0.67027513007719453</v>
      </c>
    </row>
    <row r="12" spans="1:19" x14ac:dyDescent="0.25">
      <c r="B12" s="11">
        <f t="shared" si="2"/>
        <v>-0.70000000000000007</v>
      </c>
      <c r="C12" s="12">
        <f t="shared" si="0"/>
        <v>1.7000000000000002</v>
      </c>
      <c r="D12" s="15">
        <f t="shared" si="3"/>
        <v>0.37800000000000006</v>
      </c>
      <c r="E12" s="15">
        <f t="shared" si="1"/>
        <v>0.65302909582958091</v>
      </c>
    </row>
    <row r="13" spans="1:19" x14ac:dyDescent="0.25">
      <c r="B13" s="11">
        <f t="shared" si="2"/>
        <v>-0.65</v>
      </c>
      <c r="C13" s="12">
        <f t="shared" si="0"/>
        <v>1.65</v>
      </c>
      <c r="D13" s="15">
        <f t="shared" si="3"/>
        <v>0.371</v>
      </c>
      <c r="E13" s="15">
        <f t="shared" si="1"/>
        <v>0.63583547400251261</v>
      </c>
    </row>
    <row r="14" spans="1:19" x14ac:dyDescent="0.25">
      <c r="B14" s="11">
        <f t="shared" si="2"/>
        <v>-0.6</v>
      </c>
      <c r="C14" s="12">
        <f t="shared" si="0"/>
        <v>1.6</v>
      </c>
      <c r="D14" s="15">
        <f t="shared" si="3"/>
        <v>0.36400000000000005</v>
      </c>
      <c r="E14" s="15">
        <f t="shared" si="1"/>
        <v>0.61869863423156191</v>
      </c>
    </row>
    <row r="15" spans="1:19" x14ac:dyDescent="0.25">
      <c r="B15" s="11">
        <f t="shared" si="2"/>
        <v>-0.54999999999999993</v>
      </c>
      <c r="C15" s="12">
        <f t="shared" si="0"/>
        <v>1.5499999999999998</v>
      </c>
      <c r="D15" s="15">
        <f t="shared" si="3"/>
        <v>0.35699999999999998</v>
      </c>
      <c r="E15" s="15">
        <f t="shared" si="1"/>
        <v>0.60162342873262498</v>
      </c>
    </row>
    <row r="16" spans="1:19" x14ac:dyDescent="0.25">
      <c r="B16" s="11">
        <f t="shared" si="2"/>
        <v>-0.49999999999999994</v>
      </c>
      <c r="C16" s="12">
        <f t="shared" si="0"/>
        <v>1.5</v>
      </c>
      <c r="D16" s="15">
        <f t="shared" si="3"/>
        <v>0.35000000000000003</v>
      </c>
      <c r="E16" s="15">
        <f t="shared" si="1"/>
        <v>0.5846152580971522</v>
      </c>
    </row>
    <row r="17" spans="2:5" x14ac:dyDescent="0.25">
      <c r="B17" s="11">
        <f t="shared" si="2"/>
        <v>-0.44999999999999996</v>
      </c>
      <c r="C17" s="12">
        <f t="shared" si="0"/>
        <v>1.45</v>
      </c>
      <c r="D17" s="15">
        <f t="shared" si="3"/>
        <v>0.34300000000000003</v>
      </c>
      <c r="E17" s="15">
        <f t="shared" si="1"/>
        <v>0.56768014761835728</v>
      </c>
    </row>
    <row r="18" spans="2:5" x14ac:dyDescent="0.25">
      <c r="B18" s="11">
        <f t="shared" si="2"/>
        <v>-0.39999999999999997</v>
      </c>
      <c r="C18" s="12">
        <f t="shared" si="0"/>
        <v>1.4</v>
      </c>
      <c r="D18" s="15">
        <f t="shared" si="3"/>
        <v>0.33600000000000002</v>
      </c>
      <c r="E18" s="15">
        <f t="shared" si="1"/>
        <v>0.550824836041368</v>
      </c>
    </row>
    <row r="19" spans="2:5" x14ac:dyDescent="0.25">
      <c r="B19" s="11">
        <f t="shared" si="2"/>
        <v>-0.35</v>
      </c>
      <c r="C19" s="12">
        <f t="shared" si="0"/>
        <v>1.35</v>
      </c>
      <c r="D19" s="15">
        <f t="shared" si="3"/>
        <v>0.32900000000000007</v>
      </c>
      <c r="E19" s="15">
        <f t="shared" si="1"/>
        <v>0.53405687899323984</v>
      </c>
    </row>
    <row r="20" spans="2:5" x14ac:dyDescent="0.25">
      <c r="B20" s="11">
        <f t="shared" si="2"/>
        <v>-0.3</v>
      </c>
      <c r="C20" s="12">
        <f t="shared" si="0"/>
        <v>1.3</v>
      </c>
      <c r="D20" s="15">
        <f t="shared" si="3"/>
        <v>0.32200000000000006</v>
      </c>
      <c r="E20" s="15">
        <f t="shared" si="1"/>
        <v>0.5173847697797066</v>
      </c>
    </row>
    <row r="21" spans="2:5" x14ac:dyDescent="0.25">
      <c r="B21" s="11">
        <f t="shared" si="2"/>
        <v>-0.25</v>
      </c>
      <c r="C21" s="12">
        <f t="shared" si="0"/>
        <v>1.25</v>
      </c>
      <c r="D21" s="15">
        <f t="shared" si="3"/>
        <v>0.31500000000000006</v>
      </c>
      <c r="E21" s="15">
        <f t="shared" si="1"/>
        <v>0.50081808074389644</v>
      </c>
    </row>
    <row r="22" spans="2:5" x14ac:dyDescent="0.25">
      <c r="B22" s="11">
        <f t="shared" si="2"/>
        <v>-0.2</v>
      </c>
      <c r="C22" s="12">
        <f t="shared" si="0"/>
        <v>1.2</v>
      </c>
      <c r="D22" s="15">
        <f t="shared" si="3"/>
        <v>0.308</v>
      </c>
      <c r="E22" s="15">
        <f t="shared" si="1"/>
        <v>0.48436762897617336</v>
      </c>
    </row>
    <row r="23" spans="2:5" x14ac:dyDescent="0.25">
      <c r="B23" s="11">
        <f t="shared" si="2"/>
        <v>-0.15000000000000002</v>
      </c>
      <c r="C23" s="12">
        <f t="shared" si="0"/>
        <v>1.1499999999999999</v>
      </c>
      <c r="D23" s="15">
        <f t="shared" si="3"/>
        <v>0.30099999999999999</v>
      </c>
      <c r="E23" s="15">
        <f t="shared" si="1"/>
        <v>0.46804567084847604</v>
      </c>
    </row>
    <row r="24" spans="2:5" x14ac:dyDescent="0.25">
      <c r="B24" s="11">
        <f t="shared" si="2"/>
        <v>-0.1</v>
      </c>
      <c r="C24" s="12">
        <f t="shared" si="0"/>
        <v>1.1000000000000001</v>
      </c>
      <c r="D24" s="15">
        <f t="shared" si="3"/>
        <v>0.29400000000000004</v>
      </c>
      <c r="E24" s="15">
        <f t="shared" si="1"/>
        <v>0.45186613061835029</v>
      </c>
    </row>
    <row r="25" spans="2:5" ht="15.75" thickBot="1" x14ac:dyDescent="0.3">
      <c r="B25" s="13">
        <f>+B26-0.05</f>
        <v>-0.05</v>
      </c>
      <c r="C25" s="14">
        <f t="shared" si="0"/>
        <v>1.05</v>
      </c>
      <c r="D25" s="15">
        <f t="shared" si="3"/>
        <v>0.28700000000000003</v>
      </c>
      <c r="E25" s="15">
        <f t="shared" si="1"/>
        <v>0.43584486919086241</v>
      </c>
    </row>
    <row r="26" spans="2:5" x14ac:dyDescent="0.25">
      <c r="B26" s="2">
        <v>0</v>
      </c>
      <c r="C26" s="3">
        <f>1-B26</f>
        <v>1</v>
      </c>
      <c r="D26" s="1">
        <f t="shared" si="3"/>
        <v>0.28000000000000003</v>
      </c>
      <c r="E26" s="15">
        <f t="shared" si="1"/>
        <v>0.42</v>
      </c>
    </row>
    <row r="27" spans="2:5" x14ac:dyDescent="0.25">
      <c r="B27" s="2">
        <f>+B26+0.05</f>
        <v>0.05</v>
      </c>
      <c r="C27" s="3">
        <f>1-B27</f>
        <v>0.95</v>
      </c>
      <c r="D27" s="1">
        <f t="shared" si="3"/>
        <v>0.27300000000000002</v>
      </c>
      <c r="E27" s="15">
        <f t="shared" si="1"/>
        <v>0.40435225979336381</v>
      </c>
    </row>
    <row r="28" spans="2:5" x14ac:dyDescent="0.25">
      <c r="B28" s="2">
        <f t="shared" ref="B28:B66" si="4">+B27+0.05</f>
        <v>0.1</v>
      </c>
      <c r="C28" s="3">
        <f t="shared" ref="C28:C44" si="5">1-B28</f>
        <v>0.9</v>
      </c>
      <c r="D28" s="1">
        <f t="shared" si="3"/>
        <v>0.26600000000000007</v>
      </c>
      <c r="E28" s="15">
        <f t="shared" si="1"/>
        <v>0.38892544272649482</v>
      </c>
    </row>
    <row r="29" spans="2:5" x14ac:dyDescent="0.25">
      <c r="B29" s="2">
        <f t="shared" si="4"/>
        <v>0.15000000000000002</v>
      </c>
      <c r="C29" s="3">
        <f t="shared" si="5"/>
        <v>0.85</v>
      </c>
      <c r="D29" s="1">
        <f t="shared" si="3"/>
        <v>0.25900000000000001</v>
      </c>
      <c r="E29" s="15">
        <f t="shared" si="1"/>
        <v>0.37374690634171137</v>
      </c>
    </row>
    <row r="30" spans="2:5" x14ac:dyDescent="0.25">
      <c r="B30" s="2">
        <f t="shared" si="4"/>
        <v>0.2</v>
      </c>
      <c r="C30" s="3">
        <f t="shared" si="5"/>
        <v>0.8</v>
      </c>
      <c r="D30" s="1">
        <f t="shared" si="3"/>
        <v>0.25200000000000006</v>
      </c>
      <c r="E30" s="15">
        <f t="shared" si="1"/>
        <v>0.35884815730333636</v>
      </c>
    </row>
    <row r="31" spans="2:5" x14ac:dyDescent="0.25">
      <c r="B31" s="2">
        <f t="shared" si="4"/>
        <v>0.25</v>
      </c>
      <c r="C31" s="3">
        <f t="shared" si="5"/>
        <v>0.75</v>
      </c>
      <c r="D31" s="1">
        <f t="shared" si="3"/>
        <v>0.24500000000000002</v>
      </c>
      <c r="E31" s="15">
        <f t="shared" si="1"/>
        <v>0.34426552252585502</v>
      </c>
    </row>
    <row r="32" spans="2:5" x14ac:dyDescent="0.25">
      <c r="B32" s="2">
        <f t="shared" si="4"/>
        <v>0.3</v>
      </c>
      <c r="C32" s="3">
        <f t="shared" si="5"/>
        <v>0.7</v>
      </c>
      <c r="D32" s="1">
        <f t="shared" si="3"/>
        <v>0.23800000000000002</v>
      </c>
      <c r="E32" s="15">
        <f t="shared" si="1"/>
        <v>0.33004090655553586</v>
      </c>
    </row>
    <row r="33" spans="2:5" x14ac:dyDescent="0.25">
      <c r="B33" s="2">
        <f t="shared" si="4"/>
        <v>0.35</v>
      </c>
      <c r="C33" s="3">
        <f t="shared" si="5"/>
        <v>0.65</v>
      </c>
      <c r="D33" s="1">
        <f t="shared" si="3"/>
        <v>0.23100000000000004</v>
      </c>
      <c r="E33" s="15">
        <f t="shared" si="1"/>
        <v>0.3162226272738875</v>
      </c>
    </row>
    <row r="34" spans="2:5" x14ac:dyDescent="0.25">
      <c r="B34" s="2">
        <f t="shared" si="4"/>
        <v>0.39999999999999997</v>
      </c>
      <c r="C34" s="3">
        <f t="shared" si="5"/>
        <v>0.60000000000000009</v>
      </c>
      <c r="D34" s="1">
        <f t="shared" si="3"/>
        <v>0.22400000000000003</v>
      </c>
      <c r="E34" s="15">
        <f t="shared" si="1"/>
        <v>0.30286630713897511</v>
      </c>
    </row>
    <row r="35" spans="2:5" x14ac:dyDescent="0.25">
      <c r="B35" s="2">
        <f t="shared" si="4"/>
        <v>0.44999999999999996</v>
      </c>
      <c r="C35" s="3">
        <f t="shared" si="5"/>
        <v>0.55000000000000004</v>
      </c>
      <c r="D35" s="1">
        <f t="shared" si="3"/>
        <v>0.21700000000000003</v>
      </c>
      <c r="E35" s="15">
        <f t="shared" si="1"/>
        <v>0.2900357736555958</v>
      </c>
    </row>
    <row r="36" spans="2:5" x14ac:dyDescent="0.25">
      <c r="B36" s="2">
        <f t="shared" si="4"/>
        <v>0.49999999999999994</v>
      </c>
      <c r="C36" s="3">
        <f t="shared" si="5"/>
        <v>0.5</v>
      </c>
      <c r="D36" s="1">
        <f t="shared" si="3"/>
        <v>0.21000000000000002</v>
      </c>
      <c r="E36" s="15">
        <f t="shared" si="1"/>
        <v>0.27780388766178199</v>
      </c>
    </row>
    <row r="37" spans="2:5" x14ac:dyDescent="0.25">
      <c r="B37" s="2">
        <f t="shared" si="4"/>
        <v>0.54999999999999993</v>
      </c>
      <c r="C37" s="3">
        <f t="shared" si="5"/>
        <v>0.45000000000000007</v>
      </c>
      <c r="D37" s="1">
        <f t="shared" si="3"/>
        <v>0.20300000000000001</v>
      </c>
      <c r="E37" s="15">
        <f t="shared" si="1"/>
        <v>0.26625316899522528</v>
      </c>
    </row>
    <row r="38" spans="2:5" x14ac:dyDescent="0.25">
      <c r="B38" s="2">
        <f t="shared" si="4"/>
        <v>0.6</v>
      </c>
      <c r="C38" s="3">
        <f t="shared" si="5"/>
        <v>0.4</v>
      </c>
      <c r="D38" s="1">
        <f t="shared" si="3"/>
        <v>0.19600000000000001</v>
      </c>
      <c r="E38" s="15">
        <f t="shared" ref="E38:E66" si="6">+SQRT(B38^2*$J$5^2+C38^2*$J$6^2+2*B38*C38*$L$5)</f>
        <v>0.25547602627252519</v>
      </c>
    </row>
    <row r="39" spans="2:5" x14ac:dyDescent="0.25">
      <c r="B39" s="2">
        <f t="shared" si="4"/>
        <v>0.65</v>
      </c>
      <c r="C39" s="3">
        <f t="shared" si="5"/>
        <v>0.35</v>
      </c>
      <c r="D39" s="1">
        <f t="shared" si="3"/>
        <v>0.189</v>
      </c>
      <c r="E39" s="15">
        <f t="shared" si="6"/>
        <v>0.24557432683405647</v>
      </c>
    </row>
    <row r="40" spans="2:5" x14ac:dyDescent="0.25">
      <c r="B40" s="2">
        <f t="shared" si="4"/>
        <v>0.70000000000000007</v>
      </c>
      <c r="C40" s="3">
        <f t="shared" si="5"/>
        <v>0.29999999999999993</v>
      </c>
      <c r="D40" s="1">
        <f t="shared" si="3"/>
        <v>0.182</v>
      </c>
      <c r="E40" s="15">
        <f t="shared" si="6"/>
        <v>0.23665798106127753</v>
      </c>
    </row>
    <row r="41" spans="2:5" x14ac:dyDescent="0.25">
      <c r="B41" s="2">
        <f t="shared" si="4"/>
        <v>0.75000000000000011</v>
      </c>
      <c r="C41" s="3">
        <f t="shared" si="5"/>
        <v>0.24999999999999989</v>
      </c>
      <c r="D41" s="1">
        <f t="shared" si="3"/>
        <v>0.17499999999999999</v>
      </c>
      <c r="E41" s="15">
        <f t="shared" si="6"/>
        <v>0.22884219453588533</v>
      </c>
    </row>
    <row r="42" spans="2:5" x14ac:dyDescent="0.25">
      <c r="B42" s="2">
        <f>+B41+0.05</f>
        <v>0.80000000000000016</v>
      </c>
      <c r="C42" s="3">
        <f t="shared" si="5"/>
        <v>0.19999999999999984</v>
      </c>
      <c r="D42" s="1">
        <f t="shared" si="3"/>
        <v>0.16799999999999998</v>
      </c>
      <c r="E42" s="15">
        <f t="shared" si="6"/>
        <v>0.22224311012942558</v>
      </c>
    </row>
    <row r="43" spans="2:5" x14ac:dyDescent="0.25">
      <c r="B43" s="2">
        <f t="shared" si="4"/>
        <v>0.8500000000000002</v>
      </c>
      <c r="C43" s="3">
        <f t="shared" si="5"/>
        <v>0.1499999999999998</v>
      </c>
      <c r="D43" s="1">
        <f t="shared" si="3"/>
        <v>0.16099999999999998</v>
      </c>
      <c r="E43" s="15">
        <f t="shared" si="6"/>
        <v>0.21697177235760412</v>
      </c>
    </row>
    <row r="44" spans="2:5" x14ac:dyDescent="0.25">
      <c r="B44" s="2">
        <f t="shared" si="4"/>
        <v>0.90000000000000024</v>
      </c>
      <c r="C44" s="3">
        <f t="shared" si="5"/>
        <v>9.9999999999999756E-2</v>
      </c>
      <c r="D44" s="1">
        <f t="shared" si="3"/>
        <v>0.154</v>
      </c>
      <c r="E44" s="15">
        <f t="shared" si="6"/>
        <v>0.21312672286693657</v>
      </c>
    </row>
    <row r="45" spans="2:5" x14ac:dyDescent="0.25">
      <c r="B45" s="2">
        <f>+B44+0.05</f>
        <v>0.95000000000000029</v>
      </c>
      <c r="C45" s="3">
        <f>1-B45</f>
        <v>4.9999999999999711E-2</v>
      </c>
      <c r="D45" s="1">
        <f t="shared" si="3"/>
        <v>0.14699999999999999</v>
      </c>
      <c r="E45" s="15">
        <f t="shared" si="6"/>
        <v>0.21078602894878964</v>
      </c>
    </row>
    <row r="46" spans="2:5" ht="15.75" thickBot="1" x14ac:dyDescent="0.3">
      <c r="B46" s="4">
        <f t="shared" si="4"/>
        <v>1.0000000000000002</v>
      </c>
      <c r="C46" s="5">
        <f>1-B46</f>
        <v>0</v>
      </c>
      <c r="D46" s="1">
        <f t="shared" si="3"/>
        <v>0.14000000000000004</v>
      </c>
      <c r="E46" s="15">
        <f t="shared" si="6"/>
        <v>0.21000000000000002</v>
      </c>
    </row>
    <row r="47" spans="2:5" x14ac:dyDescent="0.25">
      <c r="B47" s="9">
        <f t="shared" si="4"/>
        <v>1.0500000000000003</v>
      </c>
      <c r="C47" s="10">
        <f t="shared" ref="C47:C66" si="7">1-B47</f>
        <v>-5.0000000000000266E-2</v>
      </c>
      <c r="D47" s="1">
        <f t="shared" si="3"/>
        <v>0.13299999999999998</v>
      </c>
      <c r="E47" s="15">
        <f t="shared" si="6"/>
        <v>0.21078602894878964</v>
      </c>
    </row>
    <row r="48" spans="2:5" x14ac:dyDescent="0.25">
      <c r="B48" s="11">
        <f t="shared" si="4"/>
        <v>1.1000000000000003</v>
      </c>
      <c r="C48" s="12">
        <f t="shared" si="7"/>
        <v>-0.10000000000000031</v>
      </c>
      <c r="D48" s="1">
        <f t="shared" si="3"/>
        <v>0.12599999999999997</v>
      </c>
      <c r="E48" s="15">
        <f t="shared" si="6"/>
        <v>0.2131267228669366</v>
      </c>
    </row>
    <row r="49" spans="2:5" x14ac:dyDescent="0.25">
      <c r="B49" s="11">
        <f t="shared" si="4"/>
        <v>1.1500000000000004</v>
      </c>
      <c r="C49" s="12">
        <f t="shared" si="7"/>
        <v>-0.15000000000000036</v>
      </c>
      <c r="D49" s="1">
        <f t="shared" si="3"/>
        <v>0.11899999999999995</v>
      </c>
      <c r="E49" s="15">
        <f t="shared" si="6"/>
        <v>0.2169717723576042</v>
      </c>
    </row>
    <row r="50" spans="2:5" x14ac:dyDescent="0.25">
      <c r="B50" s="11">
        <f t="shared" si="4"/>
        <v>1.2000000000000004</v>
      </c>
      <c r="C50" s="12">
        <f t="shared" si="7"/>
        <v>-0.2000000000000004</v>
      </c>
      <c r="D50" s="1">
        <f t="shared" si="3"/>
        <v>0.11199999999999995</v>
      </c>
      <c r="E50" s="15">
        <f t="shared" si="6"/>
        <v>0.22224311012942566</v>
      </c>
    </row>
    <row r="51" spans="2:5" x14ac:dyDescent="0.25">
      <c r="B51" s="11">
        <f t="shared" si="4"/>
        <v>1.2500000000000004</v>
      </c>
      <c r="C51" s="12">
        <f t="shared" si="7"/>
        <v>-0.25000000000000044</v>
      </c>
      <c r="D51" s="1">
        <f t="shared" si="3"/>
        <v>0.10499999999999994</v>
      </c>
      <c r="E51" s="15">
        <f t="shared" si="6"/>
        <v>0.22884219453588539</v>
      </c>
    </row>
    <row r="52" spans="2:5" x14ac:dyDescent="0.25">
      <c r="B52" s="11">
        <f t="shared" si="4"/>
        <v>1.3000000000000005</v>
      </c>
      <c r="C52" s="12">
        <f t="shared" si="7"/>
        <v>-0.30000000000000049</v>
      </c>
      <c r="D52" s="1">
        <f t="shared" si="3"/>
        <v>9.7999999999999934E-2</v>
      </c>
      <c r="E52" s="15">
        <f t="shared" si="6"/>
        <v>0.23665798106127761</v>
      </c>
    </row>
    <row r="53" spans="2:5" x14ac:dyDescent="0.25">
      <c r="B53" s="11">
        <f t="shared" si="4"/>
        <v>1.3500000000000005</v>
      </c>
      <c r="C53" s="12">
        <f t="shared" si="7"/>
        <v>-0.35000000000000053</v>
      </c>
      <c r="D53" s="1">
        <f t="shared" si="3"/>
        <v>9.0999999999999928E-2</v>
      </c>
      <c r="E53" s="15">
        <f t="shared" si="6"/>
        <v>0.24557432683405656</v>
      </c>
    </row>
    <row r="54" spans="2:5" x14ac:dyDescent="0.25">
      <c r="B54" s="11">
        <f t="shared" si="4"/>
        <v>1.4000000000000006</v>
      </c>
      <c r="C54" s="12">
        <f t="shared" si="7"/>
        <v>-0.40000000000000058</v>
      </c>
      <c r="D54" s="1">
        <f t="shared" si="3"/>
        <v>8.3999999999999922E-2</v>
      </c>
      <c r="E54" s="15">
        <f t="shared" si="6"/>
        <v>0.2554760262725253</v>
      </c>
    </row>
    <row r="55" spans="2:5" x14ac:dyDescent="0.25">
      <c r="B55" s="11">
        <f t="shared" si="4"/>
        <v>1.4500000000000006</v>
      </c>
      <c r="C55" s="12">
        <f t="shared" si="7"/>
        <v>-0.45000000000000062</v>
      </c>
      <c r="D55" s="1">
        <f t="shared" si="3"/>
        <v>7.6999999999999902E-2</v>
      </c>
      <c r="E55" s="15">
        <f t="shared" si="6"/>
        <v>0.26625316899522539</v>
      </c>
    </row>
    <row r="56" spans="2:5" x14ac:dyDescent="0.25">
      <c r="B56" s="11">
        <f t="shared" si="4"/>
        <v>1.5000000000000007</v>
      </c>
      <c r="C56" s="12">
        <f t="shared" si="7"/>
        <v>-0.50000000000000067</v>
      </c>
      <c r="D56" s="1">
        <f t="shared" si="3"/>
        <v>6.9999999999999896E-2</v>
      </c>
      <c r="E56" s="15">
        <f t="shared" si="6"/>
        <v>0.2778038876617821</v>
      </c>
    </row>
    <row r="57" spans="2:5" x14ac:dyDescent="0.25">
      <c r="B57" s="11">
        <f t="shared" si="4"/>
        <v>1.5500000000000007</v>
      </c>
      <c r="C57" s="12">
        <f t="shared" si="7"/>
        <v>-0.55000000000000071</v>
      </c>
      <c r="D57" s="1">
        <f t="shared" si="3"/>
        <v>6.2999999999999889E-2</v>
      </c>
      <c r="E57" s="15">
        <f t="shared" si="6"/>
        <v>0.29003577365559596</v>
      </c>
    </row>
    <row r="58" spans="2:5" x14ac:dyDescent="0.25">
      <c r="B58" s="11">
        <f t="shared" si="4"/>
        <v>1.6000000000000008</v>
      </c>
      <c r="C58" s="12">
        <f t="shared" si="7"/>
        <v>-0.60000000000000075</v>
      </c>
      <c r="D58" s="1">
        <f t="shared" si="3"/>
        <v>5.5999999999999883E-2</v>
      </c>
      <c r="E58" s="15">
        <f t="shared" si="6"/>
        <v>0.30286630713897522</v>
      </c>
    </row>
    <row r="59" spans="2:5" x14ac:dyDescent="0.25">
      <c r="B59" s="11">
        <f t="shared" si="4"/>
        <v>1.6500000000000008</v>
      </c>
      <c r="C59" s="12">
        <f t="shared" si="7"/>
        <v>-0.6500000000000008</v>
      </c>
      <c r="D59" s="1">
        <f t="shared" si="3"/>
        <v>4.8999999999999877E-2</v>
      </c>
      <c r="E59" s="15">
        <f t="shared" si="6"/>
        <v>0.31622262727388772</v>
      </c>
    </row>
    <row r="60" spans="2:5" x14ac:dyDescent="0.25">
      <c r="B60" s="11">
        <f t="shared" si="4"/>
        <v>1.7000000000000008</v>
      </c>
      <c r="C60" s="12">
        <f t="shared" si="7"/>
        <v>-0.70000000000000084</v>
      </c>
      <c r="D60" s="1">
        <f t="shared" si="3"/>
        <v>4.1999999999999871E-2</v>
      </c>
      <c r="E60" s="15">
        <f t="shared" si="6"/>
        <v>0.33004090655553608</v>
      </c>
    </row>
    <row r="61" spans="2:5" x14ac:dyDescent="0.25">
      <c r="B61" s="11">
        <f t="shared" si="4"/>
        <v>1.7500000000000009</v>
      </c>
      <c r="C61" s="12">
        <f t="shared" si="7"/>
        <v>-0.75000000000000089</v>
      </c>
      <c r="D61" s="1">
        <f t="shared" si="3"/>
        <v>3.4999999999999865E-2</v>
      </c>
      <c r="E61" s="15">
        <f t="shared" si="6"/>
        <v>0.34426552252585524</v>
      </c>
    </row>
    <row r="62" spans="2:5" x14ac:dyDescent="0.25">
      <c r="B62" s="11">
        <f t="shared" si="4"/>
        <v>1.8000000000000009</v>
      </c>
      <c r="C62" s="12">
        <f t="shared" si="7"/>
        <v>-0.80000000000000093</v>
      </c>
      <c r="D62" s="1">
        <f t="shared" si="3"/>
        <v>2.7999999999999886E-2</v>
      </c>
      <c r="E62" s="15">
        <f t="shared" si="6"/>
        <v>0.35884815730333652</v>
      </c>
    </row>
    <row r="63" spans="2:5" x14ac:dyDescent="0.25">
      <c r="B63" s="11">
        <f t="shared" si="4"/>
        <v>1.850000000000001</v>
      </c>
      <c r="C63" s="12">
        <f t="shared" si="7"/>
        <v>-0.85000000000000098</v>
      </c>
      <c r="D63" s="1">
        <f t="shared" si="3"/>
        <v>2.099999999999988E-2</v>
      </c>
      <c r="E63" s="15">
        <f t="shared" si="6"/>
        <v>0.37374690634171165</v>
      </c>
    </row>
    <row r="64" spans="2:5" x14ac:dyDescent="0.25">
      <c r="B64" s="11">
        <f t="shared" si="4"/>
        <v>1.900000000000001</v>
      </c>
      <c r="C64" s="12">
        <f t="shared" si="7"/>
        <v>-0.90000000000000102</v>
      </c>
      <c r="D64" s="1">
        <f t="shared" si="3"/>
        <v>1.3999999999999846E-2</v>
      </c>
      <c r="E64" s="15">
        <f t="shared" si="6"/>
        <v>0.3889254427264951</v>
      </c>
    </row>
    <row r="65" spans="2:5" x14ac:dyDescent="0.25">
      <c r="B65" s="11">
        <f t="shared" si="4"/>
        <v>1.9500000000000011</v>
      </c>
      <c r="C65" s="12">
        <f t="shared" si="7"/>
        <v>-0.95000000000000107</v>
      </c>
      <c r="D65" s="1">
        <f t="shared" si="3"/>
        <v>6.9999999999998397E-3</v>
      </c>
      <c r="E65" s="15">
        <f t="shared" si="6"/>
        <v>0.4043522597933642</v>
      </c>
    </row>
    <row r="66" spans="2:5" ht="15.75" thickBot="1" x14ac:dyDescent="0.3">
      <c r="B66" s="13">
        <f t="shared" si="4"/>
        <v>2.0000000000000009</v>
      </c>
      <c r="C66" s="14">
        <f t="shared" si="7"/>
        <v>-1.0000000000000009</v>
      </c>
      <c r="D66" s="1">
        <f t="shared" si="3"/>
        <v>0</v>
      </c>
      <c r="E66" s="15">
        <f t="shared" si="6"/>
        <v>0.42000000000000032</v>
      </c>
    </row>
  </sheetData>
  <sheetProtection password="B6CA" sheet="1" objects="1" scenarios="1"/>
  <hyperlinks>
    <hyperlink ref="I1" r:id="rId1"/>
    <hyperlink ref="I2" r:id="rId2"/>
  </hyperlinks>
  <pageMargins left="0.7" right="0.7" top="0.75" bottom="0.75" header="0.3" footer="0.3"/>
  <pageSetup paperSize="0" orientation="portrait" horizontalDpi="0" verticalDpi="0" copies="0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5" name="Scroll Bar 1">
              <controlPr locked="0" defaultSize="0" autoPict="0">
                <anchor moveWithCells="1">
                  <from>
                    <xdr:col>6</xdr:col>
                    <xdr:colOff>76200</xdr:colOff>
                    <xdr:row>6</xdr:row>
                    <xdr:rowOff>114300</xdr:rowOff>
                  </from>
                  <to>
                    <xdr:col>10</xdr:col>
                    <xdr:colOff>1285875</xdr:colOff>
                    <xdr:row>8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E66"/>
  <sheetViews>
    <sheetView zoomScale="90" zoomScaleNormal="90" workbookViewId="0">
      <selection activeCell="T19" sqref="T19"/>
    </sheetView>
  </sheetViews>
  <sheetFormatPr defaultRowHeight="15" x14ac:dyDescent="0.25"/>
  <cols>
    <col min="1" max="1" width="1.625" style="1" customWidth="1"/>
    <col min="2" max="5" width="9" style="1"/>
    <col min="6" max="6" width="13.125" style="1" customWidth="1"/>
    <col min="7" max="7" width="21.75" style="1" customWidth="1"/>
    <col min="8" max="8" width="1" style="1" customWidth="1"/>
    <col min="9" max="9" width="18.625" style="1" customWidth="1"/>
    <col min="10" max="12" width="9" style="1"/>
    <col min="13" max="13" width="19" style="1" customWidth="1"/>
    <col min="14" max="14" width="16.75" style="1" bestFit="1" customWidth="1"/>
    <col min="15" max="15" width="1.875" style="1" customWidth="1"/>
    <col min="16" max="16" width="7.75" style="1" customWidth="1"/>
    <col min="17" max="20" width="9" style="1"/>
    <col min="21" max="21" width="10.875" style="1" customWidth="1"/>
    <col min="22" max="22" width="9" style="1" customWidth="1"/>
    <col min="23" max="30" width="9" style="1"/>
    <col min="31" max="31" width="9" style="1" hidden="1" customWidth="1"/>
    <col min="32" max="16384" width="9" style="1"/>
  </cols>
  <sheetData>
    <row r="1" spans="1:31" ht="25.5" customHeight="1" x14ac:dyDescent="0.35">
      <c r="A1" s="35"/>
      <c r="B1" s="35"/>
      <c r="C1" s="35"/>
      <c r="D1" s="35"/>
      <c r="E1" s="35"/>
      <c r="F1" s="35"/>
      <c r="G1" s="36" t="s">
        <v>19</v>
      </c>
      <c r="H1" s="36"/>
      <c r="I1" s="37" t="s">
        <v>20</v>
      </c>
      <c r="J1" s="35"/>
      <c r="K1" s="35"/>
      <c r="L1" s="35"/>
      <c r="M1" s="35"/>
      <c r="N1" s="35"/>
      <c r="O1" s="35"/>
      <c r="P1" s="35"/>
      <c r="Q1" s="35"/>
      <c r="R1" s="35"/>
    </row>
    <row r="2" spans="1:31" ht="30" customHeight="1" x14ac:dyDescent="0.35">
      <c r="A2" s="35"/>
      <c r="B2" s="35"/>
      <c r="C2" s="35"/>
      <c r="D2" s="35"/>
      <c r="E2" s="35"/>
      <c r="F2" s="35"/>
      <c r="G2" s="36" t="s">
        <v>21</v>
      </c>
      <c r="H2" s="36"/>
      <c r="I2" s="37" t="s">
        <v>22</v>
      </c>
      <c r="J2" s="35"/>
      <c r="K2" s="35"/>
      <c r="L2" s="36"/>
      <c r="M2" s="35"/>
      <c r="N2" s="35"/>
      <c r="O2" s="35"/>
      <c r="P2" s="35"/>
      <c r="Q2" s="35"/>
      <c r="R2" s="35"/>
    </row>
    <row r="3" spans="1:31" ht="27.75" customHeight="1" x14ac:dyDescent="0.35">
      <c r="A3" s="35"/>
      <c r="B3" s="35"/>
      <c r="C3" s="35"/>
      <c r="D3" s="35"/>
      <c r="E3" s="35"/>
      <c r="F3" s="35"/>
      <c r="G3" s="36"/>
      <c r="H3" s="36"/>
      <c r="I3" s="36" t="s">
        <v>23</v>
      </c>
      <c r="J3" s="35"/>
      <c r="K3" s="35"/>
      <c r="L3" s="35"/>
      <c r="M3" s="35"/>
      <c r="N3" s="35"/>
      <c r="O3" s="35"/>
      <c r="P3" s="35"/>
      <c r="Q3" s="35"/>
      <c r="R3" s="35"/>
    </row>
    <row r="4" spans="1:31" ht="8.25" customHeight="1" thickBot="1" x14ac:dyDescent="0.3">
      <c r="B4" s="16"/>
    </row>
    <row r="5" spans="1:31" ht="30" thickBot="1" x14ac:dyDescent="0.5">
      <c r="B5" s="7" t="s">
        <v>1</v>
      </c>
      <c r="C5" s="22" t="s">
        <v>2</v>
      </c>
      <c r="D5" s="28" t="s">
        <v>14</v>
      </c>
      <c r="E5" s="26" t="s">
        <v>15</v>
      </c>
      <c r="F5" s="27" t="s">
        <v>3</v>
      </c>
      <c r="G5" s="6" t="s">
        <v>4</v>
      </c>
      <c r="I5" s="19" t="s">
        <v>5</v>
      </c>
      <c r="J5" s="38">
        <v>0.14000000000000001</v>
      </c>
      <c r="K5" s="19" t="s">
        <v>7</v>
      </c>
      <c r="L5" s="38">
        <v>0.21</v>
      </c>
      <c r="M5" s="21" t="s">
        <v>9</v>
      </c>
      <c r="N5" s="40">
        <f>N6*L6*L5</f>
        <v>4.4099999999999993E-2</v>
      </c>
      <c r="P5" s="23" t="s">
        <v>10</v>
      </c>
      <c r="Q5" s="17"/>
      <c r="R5" s="24"/>
      <c r="S5" s="31" t="s">
        <v>13</v>
      </c>
      <c r="T5" s="47">
        <v>0.01</v>
      </c>
      <c r="U5" s="32"/>
      <c r="V5" s="24" t="s">
        <v>18</v>
      </c>
      <c r="W5" s="44">
        <f>+J5-$T$5</f>
        <v>0.13</v>
      </c>
    </row>
    <row r="6" spans="1:31" ht="30" thickBot="1" x14ac:dyDescent="0.5">
      <c r="B6" s="9">
        <f>+B7-0.05</f>
        <v>-1.0000000000000002</v>
      </c>
      <c r="C6" s="10">
        <f t="shared" ref="C6:C25" si="0">1-B6</f>
        <v>2</v>
      </c>
      <c r="D6" s="34">
        <f>+$T$5+$U$6*E6</f>
        <v>0.01</v>
      </c>
      <c r="E6" s="15">
        <v>0</v>
      </c>
      <c r="F6" s="15">
        <f>+B6*$J$5+C6*$J$6</f>
        <v>0.42000000000000004</v>
      </c>
      <c r="G6" s="15">
        <f t="shared" ref="G6:G37" si="1">+SQRT(B6^2*$L$5^2+C6^2*$L$6^2+2*B6*C6*$N$5)</f>
        <v>0.75716576784743772</v>
      </c>
      <c r="I6" s="20" t="s">
        <v>6</v>
      </c>
      <c r="J6" s="39">
        <v>0.28000000000000003</v>
      </c>
      <c r="K6" s="20" t="s">
        <v>8</v>
      </c>
      <c r="L6" s="39">
        <v>0.42</v>
      </c>
      <c r="M6" s="18" t="s">
        <v>0</v>
      </c>
      <c r="N6" s="41">
        <f>+AE7/1000-1</f>
        <v>0.5</v>
      </c>
      <c r="P6" s="29" t="s">
        <v>12</v>
      </c>
      <c r="Q6" s="49">
        <f>(L6^2*W5-N5*W6)/(L6^2*W5-N5*W6+L5^2*W6-N5*W5)</f>
        <v>0.64102564102564097</v>
      </c>
      <c r="R6" s="33" t="s">
        <v>11</v>
      </c>
      <c r="S6" s="48">
        <f>1-Q6</f>
        <v>0.35897435897435903</v>
      </c>
      <c r="T6" s="30" t="s">
        <v>16</v>
      </c>
      <c r="U6" s="46">
        <f>+(Q6*$J$5+S6*$J$6-T5)/(SQRT(Q6^2*$L$5^2+S6^2*$L$6^2+2*Q6*S6*$N$5))</f>
        <v>0.72895000020349432</v>
      </c>
      <c r="V6" s="25" t="s">
        <v>17</v>
      </c>
      <c r="W6" s="45">
        <f>+J6-$T$5</f>
        <v>0.27</v>
      </c>
    </row>
    <row r="7" spans="1:31" ht="15.75" thickBot="1" x14ac:dyDescent="0.3">
      <c r="B7" s="11">
        <f t="shared" ref="B7:B24" si="2">+B8-0.05</f>
        <v>-0.95000000000000029</v>
      </c>
      <c r="C7" s="12">
        <f t="shared" si="0"/>
        <v>1.9500000000000002</v>
      </c>
      <c r="D7" s="34">
        <f t="shared" ref="D7:D66" si="3">+$T$5+$U$6*E7</f>
        <v>1.7289500002034944E-2</v>
      </c>
      <c r="E7" s="15">
        <f>+E6+0.01</f>
        <v>0.01</v>
      </c>
      <c r="F7" s="15">
        <f t="shared" ref="F7:F66" si="4">+B7*$J$5+C7*$J$6</f>
        <v>0.41300000000000009</v>
      </c>
      <c r="G7" s="15">
        <f t="shared" si="1"/>
        <v>0.73970990935636383</v>
      </c>
      <c r="K7" s="16"/>
      <c r="AE7" s="43">
        <v>1500</v>
      </c>
    </row>
    <row r="8" spans="1:31" x14ac:dyDescent="0.25">
      <c r="B8" s="11">
        <f t="shared" si="2"/>
        <v>-0.90000000000000024</v>
      </c>
      <c r="C8" s="12">
        <f t="shared" si="0"/>
        <v>1.9000000000000004</v>
      </c>
      <c r="D8" s="34">
        <f t="shared" si="3"/>
        <v>2.4579000004069887E-2</v>
      </c>
      <c r="E8" s="15">
        <f t="shared" ref="E8:E66" si="5">+E7+0.01</f>
        <v>0.02</v>
      </c>
      <c r="F8" s="15">
        <f t="shared" si="4"/>
        <v>0.40600000000000008</v>
      </c>
      <c r="G8" s="15">
        <f t="shared" si="1"/>
        <v>0.72229010792063331</v>
      </c>
      <c r="K8" s="16"/>
    </row>
    <row r="9" spans="1:31" x14ac:dyDescent="0.25">
      <c r="B9" s="11">
        <f t="shared" si="2"/>
        <v>-0.8500000000000002</v>
      </c>
      <c r="C9" s="12">
        <f t="shared" si="0"/>
        <v>1.85</v>
      </c>
      <c r="D9" s="34">
        <f t="shared" si="3"/>
        <v>3.1868500006104826E-2</v>
      </c>
      <c r="E9" s="15">
        <f t="shared" si="5"/>
        <v>0.03</v>
      </c>
      <c r="F9" s="15">
        <f t="shared" si="4"/>
        <v>0.39900000000000008</v>
      </c>
      <c r="G9" s="15">
        <f t="shared" si="1"/>
        <v>0.70490903668487603</v>
      </c>
    </row>
    <row r="10" spans="1:31" x14ac:dyDescent="0.25">
      <c r="B10" s="11">
        <f t="shared" si="2"/>
        <v>-0.80000000000000016</v>
      </c>
      <c r="C10" s="12">
        <f t="shared" si="0"/>
        <v>1.8000000000000003</v>
      </c>
      <c r="D10" s="34">
        <f t="shared" si="3"/>
        <v>3.9158000008139772E-2</v>
      </c>
      <c r="E10" s="15">
        <f t="shared" si="5"/>
        <v>0.04</v>
      </c>
      <c r="F10" s="15">
        <f t="shared" si="4"/>
        <v>0.39200000000000007</v>
      </c>
      <c r="G10" s="15">
        <f t="shared" si="1"/>
        <v>0.68756963283728589</v>
      </c>
    </row>
    <row r="11" spans="1:31" x14ac:dyDescent="0.25">
      <c r="B11" s="11">
        <f t="shared" si="2"/>
        <v>-0.75000000000000011</v>
      </c>
      <c r="C11" s="12">
        <f t="shared" si="0"/>
        <v>1.75</v>
      </c>
      <c r="D11" s="34">
        <f t="shared" si="3"/>
        <v>4.6447500010174718E-2</v>
      </c>
      <c r="E11" s="15">
        <f t="shared" si="5"/>
        <v>0.05</v>
      </c>
      <c r="F11" s="15">
        <f t="shared" si="4"/>
        <v>0.38500000000000001</v>
      </c>
      <c r="G11" s="15">
        <f t="shared" si="1"/>
        <v>0.67027513007719453</v>
      </c>
    </row>
    <row r="12" spans="1:31" x14ac:dyDescent="0.25">
      <c r="B12" s="11">
        <f t="shared" si="2"/>
        <v>-0.70000000000000007</v>
      </c>
      <c r="C12" s="12">
        <f t="shared" si="0"/>
        <v>1.7000000000000002</v>
      </c>
      <c r="D12" s="34">
        <f t="shared" si="3"/>
        <v>5.3737000012209664E-2</v>
      </c>
      <c r="E12" s="15">
        <f t="shared" si="5"/>
        <v>6.0000000000000005E-2</v>
      </c>
      <c r="F12" s="15">
        <f t="shared" si="4"/>
        <v>0.37800000000000006</v>
      </c>
      <c r="G12" s="15">
        <f t="shared" si="1"/>
        <v>0.65302909582958091</v>
      </c>
    </row>
    <row r="13" spans="1:31" x14ac:dyDescent="0.25">
      <c r="B13" s="11">
        <f t="shared" si="2"/>
        <v>-0.65</v>
      </c>
      <c r="C13" s="12">
        <f t="shared" si="0"/>
        <v>1.65</v>
      </c>
      <c r="D13" s="34">
        <f t="shared" si="3"/>
        <v>6.102650001424461E-2</v>
      </c>
      <c r="E13" s="15">
        <f t="shared" si="5"/>
        <v>7.0000000000000007E-2</v>
      </c>
      <c r="F13" s="15">
        <f t="shared" si="4"/>
        <v>0.371</v>
      </c>
      <c r="G13" s="15">
        <f t="shared" si="1"/>
        <v>0.63583547400251261</v>
      </c>
    </row>
    <row r="14" spans="1:31" x14ac:dyDescent="0.25">
      <c r="B14" s="11">
        <f t="shared" si="2"/>
        <v>-0.6</v>
      </c>
      <c r="C14" s="12">
        <f t="shared" si="0"/>
        <v>1.6</v>
      </c>
      <c r="D14" s="34">
        <f t="shared" si="3"/>
        <v>6.8316000016279549E-2</v>
      </c>
      <c r="E14" s="15">
        <f t="shared" si="5"/>
        <v>0.08</v>
      </c>
      <c r="F14" s="15">
        <f t="shared" si="4"/>
        <v>0.36400000000000005</v>
      </c>
      <c r="G14" s="15">
        <f t="shared" si="1"/>
        <v>0.61869863423156191</v>
      </c>
    </row>
    <row r="15" spans="1:31" x14ac:dyDescent="0.25">
      <c r="B15" s="11">
        <f t="shared" si="2"/>
        <v>-0.54999999999999993</v>
      </c>
      <c r="C15" s="12">
        <f t="shared" si="0"/>
        <v>1.5499999999999998</v>
      </c>
      <c r="D15" s="34">
        <f t="shared" si="3"/>
        <v>7.5605500018314481E-2</v>
      </c>
      <c r="E15" s="15">
        <f t="shared" si="5"/>
        <v>0.09</v>
      </c>
      <c r="F15" s="15">
        <f t="shared" si="4"/>
        <v>0.35699999999999998</v>
      </c>
      <c r="G15" s="15">
        <f t="shared" si="1"/>
        <v>0.60162342873262498</v>
      </c>
    </row>
    <row r="16" spans="1:31" x14ac:dyDescent="0.25">
      <c r="B16" s="11">
        <f t="shared" si="2"/>
        <v>-0.49999999999999994</v>
      </c>
      <c r="C16" s="12">
        <f t="shared" si="0"/>
        <v>1.5</v>
      </c>
      <c r="D16" s="34">
        <f t="shared" si="3"/>
        <v>8.2895000020349427E-2</v>
      </c>
      <c r="E16" s="15">
        <f t="shared" si="5"/>
        <v>9.9999999999999992E-2</v>
      </c>
      <c r="F16" s="15">
        <f t="shared" si="4"/>
        <v>0.35000000000000003</v>
      </c>
      <c r="G16" s="15">
        <f t="shared" si="1"/>
        <v>0.5846152580971522</v>
      </c>
    </row>
    <row r="17" spans="2:7" x14ac:dyDescent="0.25">
      <c r="B17" s="11">
        <f t="shared" si="2"/>
        <v>-0.44999999999999996</v>
      </c>
      <c r="C17" s="12">
        <f t="shared" si="0"/>
        <v>1.45</v>
      </c>
      <c r="D17" s="34">
        <f t="shared" si="3"/>
        <v>9.0184500022384359E-2</v>
      </c>
      <c r="E17" s="15">
        <f t="shared" si="5"/>
        <v>0.10999999999999999</v>
      </c>
      <c r="F17" s="15">
        <f t="shared" si="4"/>
        <v>0.34300000000000003</v>
      </c>
      <c r="G17" s="15">
        <f t="shared" si="1"/>
        <v>0.56768014761835728</v>
      </c>
    </row>
    <row r="18" spans="2:7" x14ac:dyDescent="0.25">
      <c r="B18" s="11">
        <f t="shared" si="2"/>
        <v>-0.39999999999999997</v>
      </c>
      <c r="C18" s="12">
        <f t="shared" si="0"/>
        <v>1.4</v>
      </c>
      <c r="D18" s="34">
        <f t="shared" si="3"/>
        <v>9.7474000024419305E-2</v>
      </c>
      <c r="E18" s="15">
        <f t="shared" si="5"/>
        <v>0.11999999999999998</v>
      </c>
      <c r="F18" s="15">
        <f t="shared" si="4"/>
        <v>0.33600000000000002</v>
      </c>
      <c r="G18" s="15">
        <f t="shared" si="1"/>
        <v>0.550824836041368</v>
      </c>
    </row>
    <row r="19" spans="2:7" x14ac:dyDescent="0.25">
      <c r="B19" s="11">
        <f t="shared" si="2"/>
        <v>-0.35</v>
      </c>
      <c r="C19" s="12">
        <f t="shared" si="0"/>
        <v>1.35</v>
      </c>
      <c r="D19" s="34">
        <f t="shared" si="3"/>
        <v>0.10476350002645424</v>
      </c>
      <c r="E19" s="15">
        <f t="shared" si="5"/>
        <v>0.12999999999999998</v>
      </c>
      <c r="F19" s="15">
        <f t="shared" si="4"/>
        <v>0.32900000000000007</v>
      </c>
      <c r="G19" s="15">
        <f t="shared" si="1"/>
        <v>0.53405687899323984</v>
      </c>
    </row>
    <row r="20" spans="2:7" x14ac:dyDescent="0.25">
      <c r="B20" s="11">
        <f t="shared" si="2"/>
        <v>-0.3</v>
      </c>
      <c r="C20" s="12">
        <f t="shared" si="0"/>
        <v>1.3</v>
      </c>
      <c r="D20" s="34">
        <f t="shared" si="3"/>
        <v>0.11205300002848918</v>
      </c>
      <c r="E20" s="15">
        <f t="shared" si="5"/>
        <v>0.13999999999999999</v>
      </c>
      <c r="F20" s="15">
        <f t="shared" si="4"/>
        <v>0.32200000000000006</v>
      </c>
      <c r="G20" s="15">
        <f t="shared" si="1"/>
        <v>0.5173847697797066</v>
      </c>
    </row>
    <row r="21" spans="2:7" x14ac:dyDescent="0.25">
      <c r="B21" s="11">
        <f t="shared" si="2"/>
        <v>-0.25</v>
      </c>
      <c r="C21" s="12">
        <f t="shared" si="0"/>
        <v>1.25</v>
      </c>
      <c r="D21" s="34">
        <f t="shared" si="3"/>
        <v>0.11934250003052414</v>
      </c>
      <c r="E21" s="15">
        <f t="shared" si="5"/>
        <v>0.15</v>
      </c>
      <c r="F21" s="15">
        <f t="shared" si="4"/>
        <v>0.31500000000000006</v>
      </c>
      <c r="G21" s="15">
        <f t="shared" si="1"/>
        <v>0.50081808074389644</v>
      </c>
    </row>
    <row r="22" spans="2:7" x14ac:dyDescent="0.25">
      <c r="B22" s="11">
        <f t="shared" si="2"/>
        <v>-0.2</v>
      </c>
      <c r="C22" s="12">
        <f t="shared" si="0"/>
        <v>1.2</v>
      </c>
      <c r="D22" s="34">
        <f t="shared" si="3"/>
        <v>0.12663200003255909</v>
      </c>
      <c r="E22" s="15">
        <f t="shared" si="5"/>
        <v>0.16</v>
      </c>
      <c r="F22" s="15">
        <f t="shared" si="4"/>
        <v>0.308</v>
      </c>
      <c r="G22" s="15">
        <f t="shared" si="1"/>
        <v>0.48436762897617336</v>
      </c>
    </row>
    <row r="23" spans="2:7" x14ac:dyDescent="0.25">
      <c r="B23" s="11">
        <f t="shared" si="2"/>
        <v>-0.15000000000000002</v>
      </c>
      <c r="C23" s="12">
        <f t="shared" si="0"/>
        <v>1.1499999999999999</v>
      </c>
      <c r="D23" s="34">
        <f t="shared" si="3"/>
        <v>0.13392150003459405</v>
      </c>
      <c r="E23" s="15">
        <f t="shared" si="5"/>
        <v>0.17</v>
      </c>
      <c r="F23" s="15">
        <f t="shared" si="4"/>
        <v>0.30099999999999999</v>
      </c>
      <c r="G23" s="15">
        <f t="shared" si="1"/>
        <v>0.46804567084847604</v>
      </c>
    </row>
    <row r="24" spans="2:7" x14ac:dyDescent="0.25">
      <c r="B24" s="11">
        <f t="shared" si="2"/>
        <v>-0.1</v>
      </c>
      <c r="C24" s="12">
        <f t="shared" si="0"/>
        <v>1.1000000000000001</v>
      </c>
      <c r="D24" s="34">
        <f t="shared" si="3"/>
        <v>0.14121100003662901</v>
      </c>
      <c r="E24" s="15">
        <f t="shared" si="5"/>
        <v>0.18000000000000002</v>
      </c>
      <c r="F24" s="15">
        <f t="shared" si="4"/>
        <v>0.29400000000000004</v>
      </c>
      <c r="G24" s="15">
        <f t="shared" si="1"/>
        <v>0.45186613061835029</v>
      </c>
    </row>
    <row r="25" spans="2:7" ht="15.75" thickBot="1" x14ac:dyDescent="0.3">
      <c r="B25" s="13">
        <f>+B26-0.05</f>
        <v>-0.05</v>
      </c>
      <c r="C25" s="14">
        <f t="shared" si="0"/>
        <v>1.05</v>
      </c>
      <c r="D25" s="34">
        <f t="shared" si="3"/>
        <v>0.14850050003866394</v>
      </c>
      <c r="E25" s="15">
        <f t="shared" si="5"/>
        <v>0.19000000000000003</v>
      </c>
      <c r="F25" s="15">
        <f t="shared" si="4"/>
        <v>0.28700000000000003</v>
      </c>
      <c r="G25" s="15">
        <f t="shared" si="1"/>
        <v>0.43584486919086241</v>
      </c>
    </row>
    <row r="26" spans="2:7" x14ac:dyDescent="0.25">
      <c r="B26" s="2">
        <v>0</v>
      </c>
      <c r="C26" s="3">
        <f>1-B26</f>
        <v>1</v>
      </c>
      <c r="D26" s="34">
        <f t="shared" si="3"/>
        <v>0.1557900000406989</v>
      </c>
      <c r="E26" s="15">
        <f t="shared" si="5"/>
        <v>0.20000000000000004</v>
      </c>
      <c r="F26" s="1">
        <f t="shared" si="4"/>
        <v>0.28000000000000003</v>
      </c>
      <c r="G26" s="15">
        <f t="shared" si="1"/>
        <v>0.42</v>
      </c>
    </row>
    <row r="27" spans="2:7" x14ac:dyDescent="0.25">
      <c r="B27" s="2">
        <f>+B26+0.05</f>
        <v>0.05</v>
      </c>
      <c r="C27" s="3">
        <f>1-B27</f>
        <v>0.95</v>
      </c>
      <c r="D27" s="34">
        <f t="shared" si="3"/>
        <v>0.16307950004273386</v>
      </c>
      <c r="E27" s="15">
        <f t="shared" si="5"/>
        <v>0.21000000000000005</v>
      </c>
      <c r="F27" s="1">
        <f t="shared" si="4"/>
        <v>0.27300000000000002</v>
      </c>
      <c r="G27" s="15">
        <f t="shared" si="1"/>
        <v>0.40435225979336381</v>
      </c>
    </row>
    <row r="28" spans="2:7" x14ac:dyDescent="0.25">
      <c r="B28" s="2">
        <f t="shared" ref="B28:B66" si="6">+B27+0.05</f>
        <v>0.1</v>
      </c>
      <c r="C28" s="3">
        <f t="shared" ref="C28:C44" si="7">1-B28</f>
        <v>0.9</v>
      </c>
      <c r="D28" s="34">
        <f t="shared" si="3"/>
        <v>0.17036900004476879</v>
      </c>
      <c r="E28" s="15">
        <f t="shared" si="5"/>
        <v>0.22000000000000006</v>
      </c>
      <c r="F28" s="1">
        <f t="shared" si="4"/>
        <v>0.26600000000000007</v>
      </c>
      <c r="G28" s="15">
        <f t="shared" si="1"/>
        <v>0.38892544272649482</v>
      </c>
    </row>
    <row r="29" spans="2:7" x14ac:dyDescent="0.25">
      <c r="B29" s="2">
        <f t="shared" si="6"/>
        <v>0.15000000000000002</v>
      </c>
      <c r="C29" s="3">
        <f t="shared" si="7"/>
        <v>0.85</v>
      </c>
      <c r="D29" s="34">
        <f t="shared" si="3"/>
        <v>0.17765850004680375</v>
      </c>
      <c r="E29" s="15">
        <f t="shared" si="5"/>
        <v>0.23000000000000007</v>
      </c>
      <c r="F29" s="1">
        <f t="shared" si="4"/>
        <v>0.25900000000000001</v>
      </c>
      <c r="G29" s="15">
        <f t="shared" si="1"/>
        <v>0.37374690634171137</v>
      </c>
    </row>
    <row r="30" spans="2:7" x14ac:dyDescent="0.25">
      <c r="B30" s="2">
        <f t="shared" si="6"/>
        <v>0.2</v>
      </c>
      <c r="C30" s="3">
        <f t="shared" si="7"/>
        <v>0.8</v>
      </c>
      <c r="D30" s="34">
        <f t="shared" si="3"/>
        <v>0.18494800004883871</v>
      </c>
      <c r="E30" s="15">
        <f t="shared" si="5"/>
        <v>0.24000000000000007</v>
      </c>
      <c r="F30" s="1">
        <f t="shared" si="4"/>
        <v>0.25200000000000006</v>
      </c>
      <c r="G30" s="15">
        <f t="shared" si="1"/>
        <v>0.35884815730333636</v>
      </c>
    </row>
    <row r="31" spans="2:7" x14ac:dyDescent="0.25">
      <c r="B31" s="2">
        <f t="shared" si="6"/>
        <v>0.25</v>
      </c>
      <c r="C31" s="3">
        <f t="shared" si="7"/>
        <v>0.75</v>
      </c>
      <c r="D31" s="34">
        <f t="shared" si="3"/>
        <v>0.19223750005087362</v>
      </c>
      <c r="E31" s="15">
        <f t="shared" si="5"/>
        <v>0.25000000000000006</v>
      </c>
      <c r="F31" s="1">
        <f t="shared" si="4"/>
        <v>0.24500000000000002</v>
      </c>
      <c r="G31" s="15">
        <f t="shared" si="1"/>
        <v>0.34426552252585502</v>
      </c>
    </row>
    <row r="32" spans="2:7" x14ac:dyDescent="0.25">
      <c r="B32" s="2">
        <f t="shared" si="6"/>
        <v>0.3</v>
      </c>
      <c r="C32" s="3">
        <f t="shared" si="7"/>
        <v>0.7</v>
      </c>
      <c r="D32" s="34">
        <f t="shared" si="3"/>
        <v>0.19952700005290858</v>
      </c>
      <c r="E32" s="15">
        <f t="shared" si="5"/>
        <v>0.26000000000000006</v>
      </c>
      <c r="F32" s="1">
        <f t="shared" si="4"/>
        <v>0.23800000000000002</v>
      </c>
      <c r="G32" s="15">
        <f t="shared" si="1"/>
        <v>0.33004090655553586</v>
      </c>
    </row>
    <row r="33" spans="2:7" x14ac:dyDescent="0.25">
      <c r="B33" s="2">
        <f t="shared" si="6"/>
        <v>0.35</v>
      </c>
      <c r="C33" s="3">
        <f t="shared" si="7"/>
        <v>0.65</v>
      </c>
      <c r="D33" s="34">
        <f t="shared" si="3"/>
        <v>0.20681650005494354</v>
      </c>
      <c r="E33" s="15">
        <f t="shared" si="5"/>
        <v>0.27000000000000007</v>
      </c>
      <c r="F33" s="1">
        <f t="shared" si="4"/>
        <v>0.23100000000000004</v>
      </c>
      <c r="G33" s="15">
        <f t="shared" si="1"/>
        <v>0.3162226272738875</v>
      </c>
    </row>
    <row r="34" spans="2:7" x14ac:dyDescent="0.25">
      <c r="B34" s="2">
        <f t="shared" si="6"/>
        <v>0.39999999999999997</v>
      </c>
      <c r="C34" s="3">
        <f t="shared" si="7"/>
        <v>0.60000000000000009</v>
      </c>
      <c r="D34" s="34">
        <f t="shared" si="3"/>
        <v>0.21410600005697847</v>
      </c>
      <c r="E34" s="15">
        <f t="shared" si="5"/>
        <v>0.28000000000000008</v>
      </c>
      <c r="F34" s="1">
        <f t="shared" si="4"/>
        <v>0.22400000000000003</v>
      </c>
      <c r="G34" s="15">
        <f t="shared" si="1"/>
        <v>0.30286630713897511</v>
      </c>
    </row>
    <row r="35" spans="2:7" x14ac:dyDescent="0.25">
      <c r="B35" s="2">
        <f t="shared" si="6"/>
        <v>0.44999999999999996</v>
      </c>
      <c r="C35" s="3">
        <f t="shared" si="7"/>
        <v>0.55000000000000004</v>
      </c>
      <c r="D35" s="34">
        <f t="shared" si="3"/>
        <v>0.22139550005901343</v>
      </c>
      <c r="E35" s="15">
        <f t="shared" si="5"/>
        <v>0.29000000000000009</v>
      </c>
      <c r="F35" s="1">
        <f t="shared" si="4"/>
        <v>0.21700000000000003</v>
      </c>
      <c r="G35" s="15">
        <f t="shared" si="1"/>
        <v>0.2900357736555958</v>
      </c>
    </row>
    <row r="36" spans="2:7" x14ac:dyDescent="0.25">
      <c r="B36" s="2">
        <f t="shared" si="6"/>
        <v>0.49999999999999994</v>
      </c>
      <c r="C36" s="3">
        <f t="shared" si="7"/>
        <v>0.5</v>
      </c>
      <c r="D36" s="34">
        <f t="shared" si="3"/>
        <v>0.22868500006104839</v>
      </c>
      <c r="E36" s="15">
        <f t="shared" si="5"/>
        <v>0.3000000000000001</v>
      </c>
      <c r="F36" s="1">
        <f t="shared" si="4"/>
        <v>0.21000000000000002</v>
      </c>
      <c r="G36" s="15">
        <f t="shared" si="1"/>
        <v>0.27780388766178199</v>
      </c>
    </row>
    <row r="37" spans="2:7" x14ac:dyDescent="0.25">
      <c r="B37" s="2">
        <f t="shared" si="6"/>
        <v>0.54999999999999993</v>
      </c>
      <c r="C37" s="3">
        <f t="shared" si="7"/>
        <v>0.45000000000000007</v>
      </c>
      <c r="D37" s="34">
        <f t="shared" si="3"/>
        <v>0.23597450006308332</v>
      </c>
      <c r="E37" s="15">
        <f t="shared" si="5"/>
        <v>0.31000000000000011</v>
      </c>
      <c r="F37" s="1">
        <f t="shared" si="4"/>
        <v>0.20300000000000001</v>
      </c>
      <c r="G37" s="15">
        <f t="shared" si="1"/>
        <v>0.26625316899522528</v>
      </c>
    </row>
    <row r="38" spans="2:7" x14ac:dyDescent="0.25">
      <c r="B38" s="2">
        <f t="shared" si="6"/>
        <v>0.6</v>
      </c>
      <c r="C38" s="3">
        <f t="shared" si="7"/>
        <v>0.4</v>
      </c>
      <c r="D38" s="34">
        <f t="shared" si="3"/>
        <v>0.24326400006511828</v>
      </c>
      <c r="E38" s="15">
        <f t="shared" si="5"/>
        <v>0.32000000000000012</v>
      </c>
      <c r="F38" s="1">
        <f t="shared" si="4"/>
        <v>0.19600000000000001</v>
      </c>
      <c r="G38" s="15">
        <f t="shared" ref="G38:G66" si="8">+SQRT(B38^2*$L$5^2+C38^2*$L$6^2+2*B38*C38*$N$5)</f>
        <v>0.25547602627252519</v>
      </c>
    </row>
    <row r="39" spans="2:7" x14ac:dyDescent="0.25">
      <c r="B39" s="2">
        <f t="shared" si="6"/>
        <v>0.65</v>
      </c>
      <c r="C39" s="3">
        <f t="shared" si="7"/>
        <v>0.35</v>
      </c>
      <c r="D39" s="34">
        <f t="shared" si="3"/>
        <v>0.25055350006715321</v>
      </c>
      <c r="E39" s="15">
        <f t="shared" si="5"/>
        <v>0.33000000000000013</v>
      </c>
      <c r="F39" s="1">
        <f t="shared" si="4"/>
        <v>0.189</v>
      </c>
      <c r="G39" s="15">
        <f t="shared" si="8"/>
        <v>0.24557432683405647</v>
      </c>
    </row>
    <row r="40" spans="2:7" x14ac:dyDescent="0.25">
      <c r="B40" s="2">
        <f t="shared" si="6"/>
        <v>0.70000000000000007</v>
      </c>
      <c r="C40" s="3">
        <f t="shared" si="7"/>
        <v>0.29999999999999993</v>
      </c>
      <c r="D40" s="34">
        <f t="shared" si="3"/>
        <v>0.25784300006918814</v>
      </c>
      <c r="E40" s="15">
        <f t="shared" si="5"/>
        <v>0.34000000000000014</v>
      </c>
      <c r="F40" s="1">
        <f t="shared" si="4"/>
        <v>0.182</v>
      </c>
      <c r="G40" s="15">
        <f t="shared" si="8"/>
        <v>0.23665798106127753</v>
      </c>
    </row>
    <row r="41" spans="2:7" x14ac:dyDescent="0.25">
      <c r="B41" s="2">
        <f t="shared" si="6"/>
        <v>0.75000000000000011</v>
      </c>
      <c r="C41" s="3">
        <f t="shared" si="7"/>
        <v>0.24999999999999989</v>
      </c>
      <c r="D41" s="34">
        <f t="shared" si="3"/>
        <v>0.26513250007122313</v>
      </c>
      <c r="E41" s="15">
        <f t="shared" si="5"/>
        <v>0.35000000000000014</v>
      </c>
      <c r="F41" s="1">
        <f t="shared" si="4"/>
        <v>0.17499999999999999</v>
      </c>
      <c r="G41" s="15">
        <f t="shared" si="8"/>
        <v>0.22884219453588533</v>
      </c>
    </row>
    <row r="42" spans="2:7" x14ac:dyDescent="0.25">
      <c r="B42" s="2">
        <f>+B41+0.05</f>
        <v>0.80000000000000016</v>
      </c>
      <c r="C42" s="3">
        <f t="shared" si="7"/>
        <v>0.19999999999999984</v>
      </c>
      <c r="D42" s="34">
        <f t="shared" si="3"/>
        <v>0.27242200007325806</v>
      </c>
      <c r="E42" s="15">
        <f t="shared" si="5"/>
        <v>0.36000000000000015</v>
      </c>
      <c r="F42" s="1">
        <f t="shared" si="4"/>
        <v>0.16799999999999998</v>
      </c>
      <c r="G42" s="15">
        <f t="shared" si="8"/>
        <v>0.22224311012942558</v>
      </c>
    </row>
    <row r="43" spans="2:7" x14ac:dyDescent="0.25">
      <c r="B43" s="2">
        <f t="shared" si="6"/>
        <v>0.8500000000000002</v>
      </c>
      <c r="C43" s="3">
        <f t="shared" si="7"/>
        <v>0.1499999999999998</v>
      </c>
      <c r="D43" s="34">
        <f t="shared" si="3"/>
        <v>0.27971150007529305</v>
      </c>
      <c r="E43" s="15">
        <f t="shared" si="5"/>
        <v>0.37000000000000016</v>
      </c>
      <c r="F43" s="1">
        <f t="shared" si="4"/>
        <v>0.16099999999999998</v>
      </c>
      <c r="G43" s="15">
        <f t="shared" si="8"/>
        <v>0.21697177235760412</v>
      </c>
    </row>
    <row r="44" spans="2:7" x14ac:dyDescent="0.25">
      <c r="B44" s="2">
        <f t="shared" si="6"/>
        <v>0.90000000000000024</v>
      </c>
      <c r="C44" s="3">
        <f t="shared" si="7"/>
        <v>9.9999999999999756E-2</v>
      </c>
      <c r="D44" s="34">
        <f t="shared" si="3"/>
        <v>0.28700100007732798</v>
      </c>
      <c r="E44" s="15">
        <f t="shared" si="5"/>
        <v>0.38000000000000017</v>
      </c>
      <c r="F44" s="1">
        <f t="shared" si="4"/>
        <v>0.154</v>
      </c>
      <c r="G44" s="15">
        <f t="shared" si="8"/>
        <v>0.21312672286693657</v>
      </c>
    </row>
    <row r="45" spans="2:7" x14ac:dyDescent="0.25">
      <c r="B45" s="2">
        <f>+B44+0.05</f>
        <v>0.95000000000000029</v>
      </c>
      <c r="C45" s="3">
        <f>1-B45</f>
        <v>4.9999999999999711E-2</v>
      </c>
      <c r="D45" s="34">
        <f t="shared" si="3"/>
        <v>0.29429050007936292</v>
      </c>
      <c r="E45" s="15">
        <f t="shared" si="5"/>
        <v>0.39000000000000018</v>
      </c>
      <c r="F45" s="1">
        <f t="shared" si="4"/>
        <v>0.14699999999999999</v>
      </c>
      <c r="G45" s="15">
        <f t="shared" si="8"/>
        <v>0.21078602894878964</v>
      </c>
    </row>
    <row r="46" spans="2:7" ht="15.75" thickBot="1" x14ac:dyDescent="0.3">
      <c r="B46" s="4">
        <f t="shared" si="6"/>
        <v>1.0000000000000002</v>
      </c>
      <c r="C46" s="5">
        <f>1-B46</f>
        <v>0</v>
      </c>
      <c r="D46" s="34">
        <f t="shared" si="3"/>
        <v>0.30158000008139785</v>
      </c>
      <c r="E46" s="15">
        <f t="shared" si="5"/>
        <v>0.40000000000000019</v>
      </c>
      <c r="F46" s="1">
        <f t="shared" si="4"/>
        <v>0.14000000000000004</v>
      </c>
      <c r="G46" s="15">
        <f t="shared" si="8"/>
        <v>0.21000000000000002</v>
      </c>
    </row>
    <row r="47" spans="2:7" x14ac:dyDescent="0.25">
      <c r="B47" s="9">
        <f t="shared" si="6"/>
        <v>1.0500000000000003</v>
      </c>
      <c r="C47" s="10">
        <f t="shared" ref="C47:C66" si="9">1-B47</f>
        <v>-5.0000000000000266E-2</v>
      </c>
      <c r="D47" s="34">
        <f t="shared" si="3"/>
        <v>0.30886950008343284</v>
      </c>
      <c r="E47" s="15">
        <f t="shared" si="5"/>
        <v>0.4100000000000002</v>
      </c>
      <c r="F47" s="1">
        <f t="shared" si="4"/>
        <v>0.13299999999999998</v>
      </c>
      <c r="G47" s="15">
        <f t="shared" si="8"/>
        <v>0.21078602894878964</v>
      </c>
    </row>
    <row r="48" spans="2:7" x14ac:dyDescent="0.25">
      <c r="B48" s="11">
        <f t="shared" si="6"/>
        <v>1.1000000000000003</v>
      </c>
      <c r="C48" s="12">
        <f t="shared" si="9"/>
        <v>-0.10000000000000031</v>
      </c>
      <c r="D48" s="34">
        <f t="shared" si="3"/>
        <v>0.31615900008546777</v>
      </c>
      <c r="E48" s="15">
        <f t="shared" si="5"/>
        <v>0.42000000000000021</v>
      </c>
      <c r="F48" s="1">
        <f t="shared" si="4"/>
        <v>0.12599999999999997</v>
      </c>
      <c r="G48" s="15">
        <f t="shared" si="8"/>
        <v>0.2131267228669366</v>
      </c>
    </row>
    <row r="49" spans="2:7" x14ac:dyDescent="0.25">
      <c r="B49" s="11">
        <f t="shared" si="6"/>
        <v>1.1500000000000004</v>
      </c>
      <c r="C49" s="12">
        <f t="shared" si="9"/>
        <v>-0.15000000000000036</v>
      </c>
      <c r="D49" s="34">
        <f t="shared" si="3"/>
        <v>0.3234485000875027</v>
      </c>
      <c r="E49" s="15">
        <f t="shared" si="5"/>
        <v>0.43000000000000022</v>
      </c>
      <c r="F49" s="1">
        <f t="shared" si="4"/>
        <v>0.11899999999999995</v>
      </c>
      <c r="G49" s="15">
        <f t="shared" si="8"/>
        <v>0.2169717723576042</v>
      </c>
    </row>
    <row r="50" spans="2:7" x14ac:dyDescent="0.25">
      <c r="B50" s="11">
        <f t="shared" si="6"/>
        <v>1.2000000000000004</v>
      </c>
      <c r="C50" s="12">
        <f t="shared" si="9"/>
        <v>-0.2000000000000004</v>
      </c>
      <c r="D50" s="34">
        <f t="shared" si="3"/>
        <v>0.33073800008953769</v>
      </c>
      <c r="E50" s="15">
        <f t="shared" si="5"/>
        <v>0.44000000000000022</v>
      </c>
      <c r="F50" s="1">
        <f t="shared" si="4"/>
        <v>0.11199999999999995</v>
      </c>
      <c r="G50" s="15">
        <f t="shared" si="8"/>
        <v>0.22224311012942566</v>
      </c>
    </row>
    <row r="51" spans="2:7" x14ac:dyDescent="0.25">
      <c r="B51" s="11">
        <f t="shared" si="6"/>
        <v>1.2500000000000004</v>
      </c>
      <c r="C51" s="12">
        <f t="shared" si="9"/>
        <v>-0.25000000000000044</v>
      </c>
      <c r="D51" s="34">
        <f t="shared" si="3"/>
        <v>0.33802750009157262</v>
      </c>
      <c r="E51" s="15">
        <f t="shared" si="5"/>
        <v>0.45000000000000023</v>
      </c>
      <c r="F51" s="1">
        <f t="shared" si="4"/>
        <v>0.10499999999999994</v>
      </c>
      <c r="G51" s="15">
        <f t="shared" si="8"/>
        <v>0.22884219453588539</v>
      </c>
    </row>
    <row r="52" spans="2:7" x14ac:dyDescent="0.25">
      <c r="B52" s="11">
        <f t="shared" si="6"/>
        <v>1.3000000000000005</v>
      </c>
      <c r="C52" s="12">
        <f t="shared" si="9"/>
        <v>-0.30000000000000049</v>
      </c>
      <c r="D52" s="34">
        <f t="shared" si="3"/>
        <v>0.34531700009360755</v>
      </c>
      <c r="E52" s="15">
        <f t="shared" si="5"/>
        <v>0.46000000000000024</v>
      </c>
      <c r="F52" s="1">
        <f t="shared" si="4"/>
        <v>9.7999999999999934E-2</v>
      </c>
      <c r="G52" s="15">
        <f t="shared" si="8"/>
        <v>0.23665798106127761</v>
      </c>
    </row>
    <row r="53" spans="2:7" x14ac:dyDescent="0.25">
      <c r="B53" s="11">
        <f t="shared" si="6"/>
        <v>1.3500000000000005</v>
      </c>
      <c r="C53" s="12">
        <f t="shared" si="9"/>
        <v>-0.35000000000000053</v>
      </c>
      <c r="D53" s="34">
        <f t="shared" si="3"/>
        <v>0.35260650009564254</v>
      </c>
      <c r="E53" s="15">
        <f t="shared" si="5"/>
        <v>0.47000000000000025</v>
      </c>
      <c r="F53" s="1">
        <f t="shared" si="4"/>
        <v>9.0999999999999928E-2</v>
      </c>
      <c r="G53" s="15">
        <f t="shared" si="8"/>
        <v>0.24557432683405656</v>
      </c>
    </row>
    <row r="54" spans="2:7" x14ac:dyDescent="0.25">
      <c r="B54" s="11">
        <f t="shared" si="6"/>
        <v>1.4000000000000006</v>
      </c>
      <c r="C54" s="12">
        <f t="shared" si="9"/>
        <v>-0.40000000000000058</v>
      </c>
      <c r="D54" s="34">
        <f t="shared" si="3"/>
        <v>0.35989600009767747</v>
      </c>
      <c r="E54" s="15">
        <f t="shared" si="5"/>
        <v>0.48000000000000026</v>
      </c>
      <c r="F54" s="1">
        <f t="shared" si="4"/>
        <v>8.3999999999999922E-2</v>
      </c>
      <c r="G54" s="15">
        <f t="shared" si="8"/>
        <v>0.2554760262725253</v>
      </c>
    </row>
    <row r="55" spans="2:7" x14ac:dyDescent="0.25">
      <c r="B55" s="11">
        <f t="shared" si="6"/>
        <v>1.4500000000000006</v>
      </c>
      <c r="C55" s="12">
        <f t="shared" si="9"/>
        <v>-0.45000000000000062</v>
      </c>
      <c r="D55" s="34">
        <f t="shared" si="3"/>
        <v>0.3671855000997124</v>
      </c>
      <c r="E55" s="15">
        <f t="shared" si="5"/>
        <v>0.49000000000000027</v>
      </c>
      <c r="F55" s="1">
        <f t="shared" si="4"/>
        <v>7.6999999999999902E-2</v>
      </c>
      <c r="G55" s="15">
        <f t="shared" si="8"/>
        <v>0.26625316899522539</v>
      </c>
    </row>
    <row r="56" spans="2:7" x14ac:dyDescent="0.25">
      <c r="B56" s="11">
        <f t="shared" si="6"/>
        <v>1.5000000000000007</v>
      </c>
      <c r="C56" s="12">
        <f t="shared" si="9"/>
        <v>-0.50000000000000067</v>
      </c>
      <c r="D56" s="34">
        <f t="shared" si="3"/>
        <v>0.37447500010174734</v>
      </c>
      <c r="E56" s="15">
        <f t="shared" si="5"/>
        <v>0.50000000000000022</v>
      </c>
      <c r="F56" s="1">
        <f t="shared" si="4"/>
        <v>6.9999999999999896E-2</v>
      </c>
      <c r="G56" s="15">
        <f t="shared" si="8"/>
        <v>0.2778038876617821</v>
      </c>
    </row>
    <row r="57" spans="2:7" x14ac:dyDescent="0.25">
      <c r="B57" s="11">
        <f t="shared" si="6"/>
        <v>1.5500000000000007</v>
      </c>
      <c r="C57" s="12">
        <f t="shared" si="9"/>
        <v>-0.55000000000000071</v>
      </c>
      <c r="D57" s="34">
        <f t="shared" si="3"/>
        <v>0.38176450010378227</v>
      </c>
      <c r="E57" s="15">
        <f t="shared" si="5"/>
        <v>0.51000000000000023</v>
      </c>
      <c r="F57" s="1">
        <f t="shared" si="4"/>
        <v>6.2999999999999889E-2</v>
      </c>
      <c r="G57" s="15">
        <f t="shared" si="8"/>
        <v>0.29003577365559596</v>
      </c>
    </row>
    <row r="58" spans="2:7" x14ac:dyDescent="0.25">
      <c r="B58" s="11">
        <f t="shared" si="6"/>
        <v>1.6000000000000008</v>
      </c>
      <c r="C58" s="12">
        <f t="shared" si="9"/>
        <v>-0.60000000000000075</v>
      </c>
      <c r="D58" s="34">
        <f t="shared" si="3"/>
        <v>0.38905400010581725</v>
      </c>
      <c r="E58" s="15">
        <f t="shared" si="5"/>
        <v>0.52000000000000024</v>
      </c>
      <c r="F58" s="1">
        <f t="shared" si="4"/>
        <v>5.5999999999999883E-2</v>
      </c>
      <c r="G58" s="15">
        <f t="shared" si="8"/>
        <v>0.30286630713897522</v>
      </c>
    </row>
    <row r="59" spans="2:7" x14ac:dyDescent="0.25">
      <c r="B59" s="11">
        <f t="shared" si="6"/>
        <v>1.6500000000000008</v>
      </c>
      <c r="C59" s="12">
        <f t="shared" si="9"/>
        <v>-0.6500000000000008</v>
      </c>
      <c r="D59" s="34">
        <f t="shared" si="3"/>
        <v>0.39634350010785219</v>
      </c>
      <c r="E59" s="15">
        <f t="shared" si="5"/>
        <v>0.53000000000000025</v>
      </c>
      <c r="F59" s="1">
        <f t="shared" si="4"/>
        <v>4.8999999999999877E-2</v>
      </c>
      <c r="G59" s="15">
        <f t="shared" si="8"/>
        <v>0.31622262727388772</v>
      </c>
    </row>
    <row r="60" spans="2:7" x14ac:dyDescent="0.25">
      <c r="B60" s="11">
        <f t="shared" si="6"/>
        <v>1.7000000000000008</v>
      </c>
      <c r="C60" s="12">
        <f t="shared" si="9"/>
        <v>-0.70000000000000084</v>
      </c>
      <c r="D60" s="34">
        <f t="shared" si="3"/>
        <v>0.40363300010988712</v>
      </c>
      <c r="E60" s="15">
        <f t="shared" si="5"/>
        <v>0.54000000000000026</v>
      </c>
      <c r="F60" s="1">
        <f t="shared" si="4"/>
        <v>4.1999999999999871E-2</v>
      </c>
      <c r="G60" s="15">
        <f t="shared" si="8"/>
        <v>0.33004090655553608</v>
      </c>
    </row>
    <row r="61" spans="2:7" x14ac:dyDescent="0.25">
      <c r="B61" s="11">
        <f t="shared" si="6"/>
        <v>1.7500000000000009</v>
      </c>
      <c r="C61" s="12">
        <f t="shared" si="9"/>
        <v>-0.75000000000000089</v>
      </c>
      <c r="D61" s="34">
        <f t="shared" si="3"/>
        <v>0.41092250011192205</v>
      </c>
      <c r="E61" s="15">
        <f t="shared" si="5"/>
        <v>0.55000000000000027</v>
      </c>
      <c r="F61" s="1">
        <f t="shared" si="4"/>
        <v>3.4999999999999865E-2</v>
      </c>
      <c r="G61" s="15">
        <f t="shared" si="8"/>
        <v>0.34426552252585524</v>
      </c>
    </row>
    <row r="62" spans="2:7" x14ac:dyDescent="0.25">
      <c r="B62" s="11">
        <f t="shared" si="6"/>
        <v>1.8000000000000009</v>
      </c>
      <c r="C62" s="12">
        <f t="shared" si="9"/>
        <v>-0.80000000000000093</v>
      </c>
      <c r="D62" s="34">
        <f t="shared" si="3"/>
        <v>0.41821200011395704</v>
      </c>
      <c r="E62" s="15">
        <f t="shared" si="5"/>
        <v>0.56000000000000028</v>
      </c>
      <c r="F62" s="1">
        <f t="shared" si="4"/>
        <v>2.7999999999999886E-2</v>
      </c>
      <c r="G62" s="15">
        <f t="shared" si="8"/>
        <v>0.35884815730333652</v>
      </c>
    </row>
    <row r="63" spans="2:7" x14ac:dyDescent="0.25">
      <c r="B63" s="11">
        <f t="shared" si="6"/>
        <v>1.850000000000001</v>
      </c>
      <c r="C63" s="12">
        <f t="shared" si="9"/>
        <v>-0.85000000000000098</v>
      </c>
      <c r="D63" s="34">
        <f t="shared" si="3"/>
        <v>0.42550150011599197</v>
      </c>
      <c r="E63" s="15">
        <f t="shared" si="5"/>
        <v>0.57000000000000028</v>
      </c>
      <c r="F63" s="1">
        <f t="shared" si="4"/>
        <v>2.099999999999988E-2</v>
      </c>
      <c r="G63" s="15">
        <f t="shared" si="8"/>
        <v>0.37374690634171165</v>
      </c>
    </row>
    <row r="64" spans="2:7" x14ac:dyDescent="0.25">
      <c r="B64" s="11">
        <f t="shared" si="6"/>
        <v>1.900000000000001</v>
      </c>
      <c r="C64" s="12">
        <f t="shared" si="9"/>
        <v>-0.90000000000000102</v>
      </c>
      <c r="D64" s="34">
        <f t="shared" si="3"/>
        <v>0.4327910001180269</v>
      </c>
      <c r="E64" s="15">
        <f t="shared" si="5"/>
        <v>0.58000000000000029</v>
      </c>
      <c r="F64" s="1">
        <f t="shared" si="4"/>
        <v>1.3999999999999846E-2</v>
      </c>
      <c r="G64" s="15">
        <f t="shared" si="8"/>
        <v>0.3889254427264951</v>
      </c>
    </row>
    <row r="65" spans="2:7" x14ac:dyDescent="0.25">
      <c r="B65" s="11">
        <f t="shared" si="6"/>
        <v>1.9500000000000011</v>
      </c>
      <c r="C65" s="12">
        <f t="shared" si="9"/>
        <v>-0.95000000000000107</v>
      </c>
      <c r="D65" s="34">
        <f t="shared" si="3"/>
        <v>0.44008050012006189</v>
      </c>
      <c r="E65" s="15">
        <f t="shared" si="5"/>
        <v>0.5900000000000003</v>
      </c>
      <c r="F65" s="1">
        <f t="shared" si="4"/>
        <v>6.9999999999998397E-3</v>
      </c>
      <c r="G65" s="15">
        <f t="shared" si="8"/>
        <v>0.4043522597933642</v>
      </c>
    </row>
    <row r="66" spans="2:7" ht="15.75" thickBot="1" x14ac:dyDescent="0.3">
      <c r="B66" s="13">
        <f t="shared" si="6"/>
        <v>2.0000000000000009</v>
      </c>
      <c r="C66" s="14">
        <f t="shared" si="9"/>
        <v>-1.0000000000000009</v>
      </c>
      <c r="D66" s="34">
        <f t="shared" si="3"/>
        <v>0.44737000012209682</v>
      </c>
      <c r="E66" s="15">
        <f t="shared" si="5"/>
        <v>0.60000000000000031</v>
      </c>
      <c r="F66" s="1">
        <f t="shared" si="4"/>
        <v>0</v>
      </c>
      <c r="G66" s="15">
        <f t="shared" si="8"/>
        <v>0.42000000000000032</v>
      </c>
    </row>
  </sheetData>
  <sheetProtection password="B6CA" sheet="1" objects="1" scenarios="1"/>
  <hyperlinks>
    <hyperlink ref="I1" r:id="rId1"/>
    <hyperlink ref="I2" r:id="rId2"/>
  </hyperlinks>
  <pageMargins left="0.7" right="0.7" top="0.75" bottom="0.75" header="0.3" footer="0.3"/>
  <pageSetup paperSize="0" orientation="portrait" horizontalDpi="0" verticalDpi="0" copies="0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5" name="Scroll Bar 1">
              <controlPr locked="0" defaultSize="0" autoPict="0">
                <anchor moveWithCells="1">
                  <from>
                    <xdr:col>8</xdr:col>
                    <xdr:colOff>76200</xdr:colOff>
                    <xdr:row>6</xdr:row>
                    <xdr:rowOff>114300</xdr:rowOff>
                  </from>
                  <to>
                    <xdr:col>12</xdr:col>
                    <xdr:colOff>1285875</xdr:colOff>
                    <xdr:row>8</xdr:row>
                    <xdr:rowOff>152400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Markowitz</vt:lpstr>
      <vt:lpstr>Tobin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cyber</dc:creator>
  <cp:lastModifiedBy>cyber</cp:lastModifiedBy>
  <dcterms:created xsi:type="dcterms:W3CDTF">2019-10-18T18:00:07Z</dcterms:created>
  <dcterms:modified xsi:type="dcterms:W3CDTF">2019-10-24T11:23:11Z</dcterms:modified>
</cp:coreProperties>
</file>